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UNISTMO 2023\OBRAS\POSGRADO_TEH_2DA-ETAPA_2023\OPINION NORMATIVA\6 Catalogo de Obra\"/>
    </mc:Choice>
  </mc:AlternateContent>
  <xr:revisionPtr revIDLastSave="0" documentId="13_ncr:1_{8614ACA2-CC26-4882-A653-B0ED1957AC8B}" xr6:coauthVersionLast="47" xr6:coauthVersionMax="47" xr10:uidLastSave="{00000000-0000-0000-0000-000000000000}"/>
  <bookViews>
    <workbookView xWindow="-108" yWindow="-108" windowWidth="23256" windowHeight="12576" activeTab="1" xr2:uid="{00000000-000D-0000-FFFF-FFFF00000000}"/>
  </bookViews>
  <sheets>
    <sheet name="PARTIDAS" sheetId="6" r:id="rId1"/>
    <sheet name="CATALOGO " sheetId="9" r:id="rId2"/>
  </sheets>
  <definedNames>
    <definedName name="_xlnm.Print_Area" localSheetId="1">'CATALOGO '!$1:$187</definedName>
    <definedName name="_xlnm.Print_Area" localSheetId="0">PARTIDAS!$A$1:$J$44</definedName>
    <definedName name="_xlnm.Print_Titles" localSheetId="1">'CATALOGO '!$3:$5</definedName>
  </definedNames>
  <calcPr calcId="181029"/>
</workbook>
</file>

<file path=xl/calcChain.xml><?xml version="1.0" encoding="utf-8"?>
<calcChain xmlns="http://schemas.openxmlformats.org/spreadsheetml/2006/main">
  <c r="G47" i="9" l="1"/>
  <c r="G144" i="9" l="1"/>
  <c r="G143" i="9"/>
  <c r="G89" i="9" l="1"/>
  <c r="G142" i="9" l="1"/>
  <c r="G138" i="9"/>
  <c r="G139" i="9"/>
  <c r="G140" i="9"/>
  <c r="G136" i="9"/>
  <c r="G126" i="9"/>
  <c r="G120" i="9"/>
  <c r="G116" i="9"/>
  <c r="G9" i="9" l="1"/>
  <c r="G124" i="9"/>
  <c r="G137" i="9"/>
  <c r="G135" i="9"/>
  <c r="G134" i="9"/>
  <c r="G133" i="9"/>
  <c r="G132" i="9"/>
  <c r="G128" i="9"/>
  <c r="G141" i="9"/>
  <c r="G131" i="9" l="1"/>
  <c r="G130" i="9" l="1"/>
  <c r="G157" i="9" l="1"/>
  <c r="G160" i="9"/>
  <c r="G117" i="9"/>
  <c r="G123" i="9"/>
  <c r="G121" i="9"/>
  <c r="G122" i="9"/>
  <c r="G109" i="9"/>
  <c r="G115" i="9" l="1"/>
  <c r="G114" i="9"/>
  <c r="G113" i="9"/>
  <c r="G111" i="9"/>
  <c r="G112" i="9"/>
  <c r="G110" i="9"/>
  <c r="G118" i="9"/>
  <c r="G119" i="9"/>
  <c r="G125" i="9"/>
  <c r="G91" i="9" l="1"/>
  <c r="G7" i="9"/>
  <c r="G153" i="9" l="1"/>
  <c r="G162" i="9"/>
  <c r="G161" i="9"/>
  <c r="G155" i="9" l="1"/>
  <c r="G156" i="9"/>
  <c r="G158" i="9"/>
  <c r="G159" i="9"/>
  <c r="G150" i="9"/>
  <c r="G151" i="9"/>
  <c r="G152" i="9"/>
  <c r="G154" i="9"/>
  <c r="G149" i="9"/>
  <c r="G163" i="9" l="1"/>
  <c r="G90" i="9" l="1"/>
  <c r="G102" i="9" l="1"/>
  <c r="G101" i="9"/>
  <c r="G100" i="9"/>
  <c r="G99" i="9"/>
  <c r="G98" i="9"/>
  <c r="G97" i="9"/>
  <c r="G96" i="9"/>
  <c r="G95" i="9"/>
  <c r="G94" i="9"/>
  <c r="G92" i="9"/>
  <c r="G93" i="9"/>
  <c r="D103" i="9" l="1"/>
  <c r="G103" i="9" s="1"/>
  <c r="G108" i="9"/>
  <c r="G107" i="9"/>
  <c r="G106" i="9"/>
  <c r="G105" i="9"/>
  <c r="G104" i="9"/>
  <c r="G84" i="9" l="1"/>
  <c r="G83" i="9"/>
  <c r="G82" i="9"/>
  <c r="G81" i="9"/>
  <c r="G80" i="9" l="1"/>
  <c r="G79" i="9"/>
  <c r="G78" i="9"/>
  <c r="G72" i="9" l="1"/>
  <c r="G71" i="9"/>
  <c r="G65" i="9"/>
  <c r="G73" i="9"/>
  <c r="G74" i="9"/>
  <c r="G75" i="9"/>
  <c r="G76" i="9"/>
  <c r="G77" i="9"/>
  <c r="G85" i="9"/>
  <c r="G68" i="9" l="1"/>
  <c r="G67" i="9"/>
  <c r="G66" i="9"/>
  <c r="G64" i="9"/>
  <c r="G35" i="9" l="1"/>
  <c r="G36" i="9"/>
  <c r="G37" i="9"/>
  <c r="G38" i="9"/>
  <c r="G27" i="9"/>
  <c r="G25" i="9" l="1"/>
  <c r="G24" i="9"/>
  <c r="G54" i="9" l="1"/>
  <c r="G48" i="9"/>
  <c r="G45" i="9"/>
  <c r="G41" i="9" l="1"/>
  <c r="G40" i="9"/>
  <c r="G56" i="9"/>
  <c r="G55" i="9"/>
  <c r="G53" i="9"/>
  <c r="D39" i="9"/>
  <c r="G39" i="9" s="1"/>
  <c r="G33" i="9"/>
  <c r="G32" i="9"/>
  <c r="G46" i="9"/>
  <c r="G50" i="9" s="1"/>
  <c r="I29" i="6" s="1"/>
  <c r="G58" i="9" l="1"/>
  <c r="I30" i="6" s="1"/>
  <c r="G23" i="9" l="1"/>
  <c r="G13" i="9"/>
  <c r="G15" i="9" l="1"/>
  <c r="G17" i="9"/>
  <c r="G16" i="9"/>
  <c r="G8" i="9" l="1"/>
  <c r="G11" i="9" s="1"/>
  <c r="G34" i="9" l="1"/>
  <c r="G43" i="9" s="1"/>
  <c r="I28" i="6" s="1"/>
  <c r="J27" i="6" s="1"/>
  <c r="G60" i="9" l="1"/>
  <c r="G19" i="9"/>
  <c r="G18" i="9"/>
  <c r="G20" i="9"/>
  <c r="G127" i="9" l="1"/>
  <c r="G129" i="9"/>
  <c r="G26" i="9"/>
  <c r="G69" i="9"/>
  <c r="G70" i="9"/>
  <c r="G14" i="9"/>
  <c r="G21" i="9"/>
  <c r="G22" i="9"/>
  <c r="G145" i="9" l="1"/>
  <c r="I33" i="6" s="1"/>
  <c r="G87" i="9"/>
  <c r="I32" i="6" s="1"/>
  <c r="G29" i="9"/>
  <c r="J31" i="6" l="1"/>
  <c r="G146" i="9"/>
  <c r="G165" i="9" s="1"/>
  <c r="G166" i="9" l="1"/>
  <c r="G167" i="9" s="1"/>
  <c r="J34" i="6" l="1"/>
  <c r="J25" i="6" l="1"/>
  <c r="J26" i="6" l="1"/>
  <c r="J37" i="6" l="1"/>
  <c r="J39" i="6" l="1"/>
  <c r="J41" i="6" s="1"/>
</calcChain>
</file>

<file path=xl/sharedStrings.xml><?xml version="1.0" encoding="utf-8"?>
<sst xmlns="http://schemas.openxmlformats.org/spreadsheetml/2006/main" count="458" uniqueCount="328">
  <si>
    <t>CLAVE</t>
  </si>
  <si>
    <t>UNIDAD</t>
  </si>
  <si>
    <t xml:space="preserve">CANTIDAD </t>
  </si>
  <si>
    <t>P. UNITARIO</t>
  </si>
  <si>
    <t>IMPORTE</t>
  </si>
  <si>
    <t>TOTAL DE ALBAÑILERIA Y ACABADOS</t>
  </si>
  <si>
    <t xml:space="preserve"> </t>
  </si>
  <si>
    <t>PARTIDAS</t>
  </si>
  <si>
    <t>TOTAL</t>
  </si>
  <si>
    <t>POR PARTIDAS</t>
  </si>
  <si>
    <t>CAP. 5</t>
  </si>
  <si>
    <t>INSTALACIONES</t>
  </si>
  <si>
    <t xml:space="preserve">SUBTOTAL </t>
  </si>
  <si>
    <t>TOTAL OBRA</t>
  </si>
  <si>
    <t>CAP. 1</t>
  </si>
  <si>
    <t>PRECIO EN LETRAS</t>
  </si>
  <si>
    <t>SUBTOTAL</t>
  </si>
  <si>
    <t xml:space="preserve">TOTAL DEL PRESUPUESTO </t>
  </si>
  <si>
    <t>I.V.A. 16.00%</t>
  </si>
  <si>
    <t>I.V.A. 16%</t>
  </si>
  <si>
    <t>TOTAL DE PRELIMINARES</t>
  </si>
  <si>
    <t>TOTAL DE INSTALACIÓN HIDRO-SANITARIA</t>
  </si>
  <si>
    <t>TOTAL DE INSTALACIONES</t>
  </si>
  <si>
    <t>B) INSTALACIÓN ELÉCTRICA, RED Y ALARMAS</t>
  </si>
  <si>
    <t>TOTAL DE INSTALACIÓN ELÉCTRICA, RED Y ALARMAS</t>
  </si>
  <si>
    <t>ALBAÑILERÍA Y ACABADOS</t>
  </si>
  <si>
    <t>CAPITULO 6: OBRA EXTERIOR</t>
  </si>
  <si>
    <t>TOTAL DE OBRA EXTERIOR</t>
  </si>
  <si>
    <t>CAP. 6</t>
  </si>
  <si>
    <t>OBRA EXTERIOR</t>
  </si>
  <si>
    <t>DESCRIPCIÓN</t>
  </si>
  <si>
    <t>A) INSTALACIÓN HIDRO-SANITARIA</t>
  </si>
  <si>
    <t>PRELIMINARES</t>
  </si>
  <si>
    <t>SUMINISTRO Y COLOCACION DE VENTILADOR DE TECHO MARCA BIRTMAN MODELO ULTRAVENT C5602L -127V- 60 HZ, INCLUYE: CABLEADO, CONDUCTOR CALIBRE No. 12 AWG. THW. MARCA CONDUMEX, CONTROL, CONEXIONES MISCELANEOS Y PRUEBAS.</t>
  </si>
  <si>
    <t>CAP. 4</t>
  </si>
  <si>
    <t>UI-ALB-050</t>
  </si>
  <si>
    <t>m²</t>
  </si>
  <si>
    <t>UI-ALB-080</t>
  </si>
  <si>
    <t>UI-ALB-081</t>
  </si>
  <si>
    <t>UI-ALB-090</t>
  </si>
  <si>
    <t>UI-ALB-110</t>
  </si>
  <si>
    <t>Lote</t>
  </si>
  <si>
    <t>CAPITULO 1.- PRELIMINARES</t>
  </si>
  <si>
    <t>SUMINISTRO Y COLOCACIÓN DE BARRANDAL EN ESCALERA Y RAMPA, CON PERFIL CIRCULAR DE ACERO INOXIDABLE DE 2" DE DIAMETRO PARA POSTES Y PASAMANO, ENTREPAÑO CON PERFIL CIRCULAR DE ACERO INOXIDABLE DE 1/2" DE DIAMETRO, FIJADOS AL FIRME CON TAQUETES EXPANSIVOS DE 1/4". INCLUYE: MATERIAL, HERRAMIENTA, MANO DE OBRA Y TODO LO NECESARIO PARA SU CORRECTA INSTALACIÓN.</t>
  </si>
  <si>
    <t>pza.</t>
  </si>
  <si>
    <t>UI-IEI-047</t>
  </si>
  <si>
    <t>UI-IEI-091</t>
  </si>
  <si>
    <t>REGISTRO ELÉCTRICO EXTERIOR TIPO BANCA DE 100 X 100 cm. DE MEDIDAS INTERIORES Y 100 cm. DE PROFUNDIDAD, A BASE DE MUROS DE TABICÓN DE 10X14X28 cm.  ASENTADO CON MEZCLA DE CEMENTO ARENA EN PROPORCIÓN DE 1:5, DE 1 cm. DE ESPESOR, APLANADO ACABADO PULIDO EN INTERIOR Y ACABADO FINO EN EXTERIOR, PISO CON FILTRO DE GRABA DE 3/4” DE 10 cm. DE ESPESOR, TAPA EXPLORABLE DE CONCRETO DE 8 cm. DE ESPESOR REFORZADA CON VARILLA DEL 3/8" A CADA 20 cm. EN AMBOS SENTIDOS, COLADA CON CONCRETO HECHO EN OBRA DE F'c=250 kg/cm², INCLUYE: TRAZO, NIVELACIÓN, EXCAVACIÓN, TODOS LOS MATERIALES NECESARIOS, ACARREOS EN CARRETILLA A 10ml., DESPERDICIOS, LIMPIEZA, MANO DE OBRA, EQUIPO Y HERRAMIENTA.</t>
  </si>
  <si>
    <t>UI-IEI-094</t>
  </si>
  <si>
    <t>REGISTRO DE RED EXTERIOR TIPO BANCA DE 60 X 60cm. DE MEDIDAS INTERIORES Y 80 cm. DE PROFUNDIDAD, A BASE DE MUROS DE TABICÓN DE CONCRETO DE 10X14X28 cm.  ASENTADO CON MEZCLA DE CEMENTO ARENA EN PROPORCIÓN DE 1:5, DE 1 cm. DE ESPESOR, APLANADO ACABADO PULIDO EN INTERIOR Y ACABADO FINO EN EXTERIOR, PISO DE CONCRETO F'c=150 kg/cm² DE 10 cm. DE ESPESOR; TAPA EXPLORABLE DE CONCRETO DE 6 cm. DE ESPESOR REFORZADA CON VARILLAS DE 3/8” A CADA 17 cm. EN AMBOS SENTIDOS, DE CONCRETO HECHO EN OBRA DE F'c=250 kg/cm², INCLUYE: TRAZO, NIVELACIÓN, EXCAVACIÓN, TODOS LOS MATERIALES NECESARIOS, ACARREOS EN CARRETILLA A 10 ml., DESPERDICIOS, LIMPIEZA, MANO DE OBRA, EQUIPO Y HERRAMIENTA.</t>
  </si>
  <si>
    <t>CAP. 7</t>
  </si>
  <si>
    <t>UNIVERSIDAD DEL ISTMO</t>
  </si>
  <si>
    <t>TEHUANTEPEC   -    IXTEPEC    -    JUCHITÀN</t>
  </si>
  <si>
    <t>TERMINACIÓN DE UN EDIFICIO PARA POSGRADO EN LA UNIVERSIDAD DEL ISTMO CAMPUS TEHUANTEPEC</t>
  </si>
  <si>
    <t>A) CANCELERÌA</t>
  </si>
  <si>
    <t>TOTAL A) CANCELERÍA</t>
  </si>
  <si>
    <t>B) HERRERÌA</t>
  </si>
  <si>
    <t>C) CARPINTERÌA</t>
  </si>
  <si>
    <t>TOTAL B) HERRERÌA</t>
  </si>
  <si>
    <t>TOTAL C) CARPINTERÌA</t>
  </si>
  <si>
    <t>m³</t>
  </si>
  <si>
    <t>UI-PRE-051</t>
  </si>
  <si>
    <t>UI-ALB-062</t>
  </si>
  <si>
    <t>UI-ALB-076T</t>
  </si>
  <si>
    <t>UI-ALB-077T</t>
  </si>
  <si>
    <t>UI-ALB-078T</t>
  </si>
  <si>
    <t>UI-ALB-095</t>
  </si>
  <si>
    <t>Pza</t>
  </si>
  <si>
    <t>ml</t>
  </si>
  <si>
    <t>UI-HYC-005</t>
  </si>
  <si>
    <t>UI-HYC-015</t>
  </si>
  <si>
    <t>UI-HYC-016</t>
  </si>
  <si>
    <t>UI-HYC-014</t>
  </si>
  <si>
    <t>UI-HYC-020</t>
  </si>
  <si>
    <t>UI-HYC-026</t>
  </si>
  <si>
    <t>UI-HYC-009</t>
  </si>
  <si>
    <t>UI-HYC-003</t>
  </si>
  <si>
    <t>SUMINISTRO Y COLOCACION DE PUERTA DE TABLERO MULTIPANEL DE 1.00 X 2.20 m. INCLUYE: MARCO Y CONTRAMARCO DE ALUMINIO DE 2",  CHAPA PHILLIPS 550, SIMILAR O SUPERIOR, Y TODO LO NECESARIO PARA SU BUEN FUNCIONAMIENTO.</t>
  </si>
  <si>
    <t>UI-HYC-004</t>
  </si>
  <si>
    <t>SUMINISTRO Y COLOCACION DE PUERTA DE TABLERO MULTIPANEL DE 0.90 X 2.20 m. INCLUYE: MARCO Y CONTRAMARCO DE ALUMINIO DE 2",  CHAPA PHILLIPS 550, SIMILAR O SUPERIOR, Y TODO LO NECESARIO PARA SU BUEN FUNCIONAMIENTO.</t>
  </si>
  <si>
    <t>CAPITULO 4: ALBAÑILERÍA Y ACABADOS</t>
  </si>
  <si>
    <t>CAPITULO 5: CANCELERÍA, HERRERÍA Y CARPINTERÍA</t>
  </si>
  <si>
    <t>CANCELERÍA, HERRERÍA Y CARPINTERÍA</t>
  </si>
  <si>
    <t>TOTAL DE CANCELERÍA, HERRERÍA Y CARPINTERÍA</t>
  </si>
  <si>
    <t>UI-HYC-061</t>
  </si>
  <si>
    <t>UI-HYC-065</t>
  </si>
  <si>
    <t>UI-HYC-066</t>
  </si>
  <si>
    <t>UI-HYC-039</t>
  </si>
  <si>
    <t>UI-HYC-055</t>
  </si>
  <si>
    <t>UI-HYC-050</t>
  </si>
  <si>
    <t>UI-HYC-059</t>
  </si>
  <si>
    <t>UI-HYC-064</t>
  </si>
  <si>
    <t>UI-HYC-056</t>
  </si>
  <si>
    <t>SUMINISTRO Y COLOCACION DE PUERTA DE TAMBOR DE 2.00 X 2.20 m, DOS HOJAS DE 1.00 X 2.20 m, CON TRIPLAY DE CAOBILLA DE PRIMERA CALIDAD, DE 6 mm, BASTIDOR Y MARCO DE MADERA DE NOPO O CAOBILLA. INCLUYE: JALADERA PHILLIPS TIPO H DE 90 cm EN AMBAS HOJAS, SELLADOR Y LACA  NITROCELULOSA, TINTA EN ACEITE O ALCOHOL (COLOR POR DEFINIR), BISAGRAS DE LATÒN, CERRADURA MARCA PHILLIPS LÍNEA ROBLE, MANO DE OBRA, HERRAMIENTA Y EQUIPO.</t>
  </si>
  <si>
    <t>CAPITULO 6: INSTALACIONES</t>
  </si>
  <si>
    <t>UI-ALB-097</t>
  </si>
  <si>
    <t>UI-ALB-109</t>
  </si>
  <si>
    <t>UI-ALB-121</t>
  </si>
  <si>
    <t>UI-ALB-047</t>
  </si>
  <si>
    <t>UI-ALB-060</t>
  </si>
  <si>
    <t>RENIVELACIÓN DE RELLENO CON MATERIAL DE BANCO, EN CAPAS DE 10 cm, COMPACTADO CON PISÓN DE MANO ADICIONANDO AGUA. INCLUYE: SUMINISTRO DE MATERIAL, ACARREOS, MANO DE OBRA, HERRAMIENTA Y TODO LO NECESARIO PARA SU CORRECTA EJECUCIÓN.</t>
  </si>
  <si>
    <t>MURO DE DUROCK DE 118 mm DE ESPESOR, ACABADO A DOS CARAS CON PLACA DE 13 mm DE ESPESOR, BASTIDOR A BASE DE CANAL Y POSTE DE LÁMINA CALIBRE 26 DE 92 mm A CADA 60 cm, FIJADO A ELEMENTOS DE CONCRETO EN LOS EXTREMOS,  MURO ACABADO CON BASECOAT (VER FICHA TÈCNICA). INCLUYE: MATERIAL, MANO DE OBRA Y TODO LO NECESARIO PARA SU BUENA EJECUCIÓN.</t>
  </si>
  <si>
    <t>FIRME DE CONCRETO F`c=200 kg/cm² DE 10 cm DE ESPESOR CON MALLA ELECTROSOLDADA 6X6/10-10 REFORZADO, ACABADO RÚSTICO PARA RECIBIR LOSETA. INCLUYE: NIVELACIÓN Y COMPACTACIÓN, MATERIAL, CIMBRADO, COLADO, MANO DE OBRA, EQUIPO Y HERRAMIENTA.</t>
  </si>
  <si>
    <t>FINO DE CONCRETO F`c=200 kg/cm² DE 6 cm DE ESPESOR PROMEDIO, REFORZADO CON MALLA ELECTROSOLDADA, ACABADO RUSTICO. INCLUYE: MATERIAL, ACARREOS, PREPARACION DE LA SUPERFICIE, NIVELACIÓN, CIMBRADO, COLADO, MANO DE OBRA, EQUIPO Y HERRAMIENTA.</t>
  </si>
  <si>
    <t>CONSTRUCCIÓN DE BASE DE TINACO DE 1.20X1.20X0.60 m, A BASE DE MURO DE TABIQUE ROJO (VER DETALLE EN PLANO), CASTILLOS DE CONCRETO  HIDRAULICO F'c=250 kg/cm²  DE 20 X 15 cm, ARMADO CON 4 VARILLAS DE 3/8" Y ESTRIBOS DEL No. 2 A CADA 15 cm, CADENA DE CERRAMIENTO DE  CONCRETO HIDRAULICO F'c=250 kg/cm² DE 20X 15 cm, ARMADA CON 4 VARILLAS DE 1/2" Y ESTRIBOS DEL No. 2 A CADA 15 cm, LOSA DE CONCRETO HIDRAULICO F'c=250 kg/cm² DE 10 cm DE ESPESOR, ARMADA CON PARILLA DE VAR. DE 1/2" A CADA 15 cm EN AMBOS SENTIDOS, INCLUYE: MATERIAL, CIMBRA, DESCIMBRADO, COLADO, CURADO, MANO DE OBRA, HERRAMIENTA.</t>
  </si>
  <si>
    <t>SUMINISTRO Y COLOCACIÓN DE LOSETA CERAMICA ANTIDERRAPANTE, DE PRIMERA CALIDAD, MARCA INTERCERAMIC MODELO SAYULITA RIVIERA GREY DE 33X33 cm, ASENTADA CON ADHESIVO GRIS MCA. PORCELANITE-CEMENTO-ARENA 1:1/2:3, JUNTA DE 5 mm. INCLUYE: COLOCACIÓN DE JUNTA BACKER ROD (COLA DE RATA) EN TODO EL PERÍMETRO, TERMINADO CON SELLADOR DE POLIURETANO DURETAN, EMBOQUILLADO CON SELLADOR, COLOR A ELEGIR, CORTES RECTOS Y A 45º, REMATES, DESPERDICIOS, LIMPIEZA DEL ÁREA DE TRABAJO Y RETIRO DE SOBRANTES FUERA DE LA OBRA.</t>
  </si>
  <si>
    <t>SUMINISTRO Y COLOCACIÓN DE LOSETA PARA SANITARIOS, DE CERAMICA ANTIDERRAPANTE DE PRIMERA CALIDAD, MARCA INTERCERAMIC, LINEA MAXIMA COLOR COBALT DE 33X33 cm, ASENTADA CON ADHESIVO GRIS MCA. PORCELANITE-CEMENTO-ARENA 1:1/2:3, JUNTA DE 5 mm. INCLUYE: EMBOQUILLADO COLOR A ELEGIR, CORTES RECTOS A 45°, REMATES Y DESPERDICIOS. LIMPIEZA DEL ÁREA DE TRABAJO Y RETIRO DE SOBRANTES FUERA DE LA OBRA.</t>
  </si>
  <si>
    <t>APLICACIÓN DE PINTURA 100% ACRILICA VINIMEX MCA. COMEX, SIMILAR O SUPERIOR, ACABADO MATE BASE AGUA, EN MUROS, COLUMNAS, TRABES Y PLAFÓN. COLOR BLANCO OSTIÓN Y BLANCO AMANECER EN INTERIORES Y COLOR SIMILAR A EDIFICIOS EXISTENTES EN EXTERIOR, DENSIDAD DE 1.025 - 1.38 g/ml, SOLIDOS EN PESO 50% MÍNIMO, APLICADO SOBRE UNA CAPA DE SELLADOR, TRABAJO TERMINADO A DOS MANOS. INCLUYE:  PREPARACIÓN DE LA SUPERFICIE CON SELLADOR ENTINTABLE COLOR BLANCO MCA.COMEX, REBABEADO, BOQUILLAS, RESANES Y PLASTE NECESARIO, ELEVACIONES, TRAZO, MATERIAL, HERRAMIENTA, MANO DE OBRA Y LIMPIEZA DEL ÁREA DE TRABAJO.</t>
  </si>
  <si>
    <t>SUMINISTRO Y APLICACIÓN DE PINTURA ACRILICA VINIMEX, MCA. COMEX, SIMILAR O SUPERIOR, ACABADO SATINADO LAVABLE, EN ZOCLO DE CONCRETO CON ACABADO APARENTE O APLANADO, DE 10 cm. DE ESPESOR, COLOR INDICADO EN OBRA. INCLUYE: TRAZO, BOQUILLAS, MATERIALES, EQUIPO, MANO DE OBRA Y LIMPIEZA DEL ÁREA DE TRABAJO.</t>
  </si>
  <si>
    <t>SUMINISTRO Y COLOCACIÓN DE IMPERMEABILIZANTE PREFABRICADO EN LOSA DE AZOTEA, ELABORADO CON ASFALTO MODIFICADO APP DE 4.00 mm DE ESPESOR, REFORZADO INTERNAMENTE CON UNA MEMBRANA DE REFUERZO DE POLIÉSTER 180 gr/m², TERMINADO EN GRAVILLA MINERALIZADA COLOR ROJO.  INCLUYE: PREPARACIÓN DE LA SUPERFICIE: LIMPIEZA, SELLADO DE POROS, CALAFATEO DE GRIETAS Y CHAFLANES CON CEMENTO PLÁSTICO; PRIMARIO, MATERIALES, ELEVACIÓN DE MATERIALES HASTA EL LUGAR DE SU UTILIZACIÓN,  REMATE DE TRASLAPES, RETOQUE DE UNIONES Y PERIFERIA, TRASLAPES MÍNIMOS DE 10 cm, EQUIPO Y GAS BUTANO, MANO DE OBRA ESPECIALIZADA, ACARREOS DENTRO Y FUERA DE OBRA, LIMPIEZA DEL ÁREA DE TRABAJO, GARANTÍA POR ESCRITO DE 5 AÑOS O SUPERIOR POR PARTE DEL FABRICANTE EN MATERIAL Y MANO DE OBRA.</t>
  </si>
  <si>
    <t>CHAFLAN DE CONCRETO F´c=150kg/cm², DE 10X10 cm EN AZOTEA. INCLUYE: AFINE DE SUPERFICIE PARA RECIBIR IMPERMEABILIZANTE, MANO DE OBRA, HERRAMIENTA Y MATERIALES.</t>
  </si>
  <si>
    <t>SUMINISTRO Y COLOCACIÓN DE LAMBRIN DE AZULEJO, MARCA INTERCERAMIC, LINEA SOUL ROYAL NERO DE 31X61 cm, COLOCADO CON ADHESIVO BLANCO ANTIDESLIZAMIENTO, A PLOMO Y A HILO Y JUNTEADO CON BOQUILLA SIN ARENA,  A UNA ALTURA DE 1.83 m SOBRE EL NIVEL DE PISO TERMINADO. INCLUYE: EMBOQUILLADO COLOR A ELEGIR, CORTES RECTOS A 45°, REMATES Y DESPERDICIOS, LIMPIEZA DEL ÁREA DE TRABAJO Y RETIRO DE SOBRANTES FUERA DE LA OBRA.</t>
  </si>
  <si>
    <t>LIMPIEZA GENERAL DE LA OBRA Y NIVELACION DEL TERRENO EN ÁREA DE MANIOBRAS. INCLUYE: TENDIDO DE MATERIAL DE RELLENO Y EXTRACCIÓN DE MATERIAL DE ESCOMBRO FUERA DE LA OBRA.</t>
  </si>
  <si>
    <t>FABRICACIÓN DE MESETA DE 1.60 X 0.50 X 0.85 m, DE 10 cm DE ESPESOR, SUPERFICIE ACABADO CON RESINA EPÓXICA; MURO Y LOSA CON CONCRETO F´c=250 kg/cm², ARMADA CON VARILLAS DEL #3 A CADA 18 cm EN AMBOS SENTIDOS, ACABADO APARENTE.  INCLUYE: MATERIAL, MANO DE OBRA, HERRAMIENTA, RANURADO DE MURO, ESQUINAS BOLEADAS, PREPARACIÓN DE TUBERÍA PARA ALIMENTACIÓN HIDRÁULICA Y SANITARIA, RETIRO DE DESPERDICIOS A TIRO AUTORIZADO Y LIMPIEZA DEL ÁREA DE TRABAJO.</t>
  </si>
  <si>
    <t xml:space="preserve">SUMINISTRO Y COLOCACION DE PUERTA DE ACCESO, DE 3.00 X 2.85 m, CON PERFIL DE ALUMINIO ANODIZADO NATURAL DE 3" LÍNEA PESADA, DOS HOJAS DE 1.00 X 2.40 m DE DOBLE ABATIMIENTO, FIJO DE 50 cm EN  AMBOS LADOS Y ANTEPECHO DE 45 cm FIJADA C/TAQUETES Y TORNILLOS (VER ESPECIFICACIONES DE PLANO). INCLUYE: CRISTAL FILTRASOL DE 6 mm BISAGRAS HIDRAULICAS DE PISO DE HASTA 1.25 M DE ANCHO Y 180 KG, MARCA JACKSON O DORMA, CERRADURA DE GANCHO PHILLIPS AS-595 AN SIN MANIJA, JALADERA TIPO "H" DE 90 cm EN ACERO INOX., SELLADO CON SILICON Y SELLADOR ACRILASTIC EN MARCOS, Y TODO LO NECESARIO PARA SU BUEN FUNCIONAMIENTO. </t>
  </si>
  <si>
    <t xml:space="preserve">SUMINISTRO Y COLOCACION DE PUERTA DE 2.50 X 2.85 m, CON PERFIL DE ALUMINIO ANODIZADO NATURAL DE 3"  LÍNEA PESADA, DOS HOJAS DE 1.00 X 2.40 m,  FIJO DE 25 cm EN  AMBOS LADOS Y ANTEPECHO DE 45 cm (VER ESPECIFICACIONES DE PLANO). INCLUYE: CRISTAL CLARO DE 6 mm, BISAGRA DE PIVOTE , CERRADURA PHILLIPS 575 mm, JALADERA TIPO "H" DE 50 cm EN ACERO INOX. SILICON Y SELLADOR ACRILASTIC EN MARCOS Y TODO LO NECESARIO PARA SU BUEN FUNCIONAMIENTO. </t>
  </si>
  <si>
    <t xml:space="preserve">SUMINISTRO Y COLOCACION DE PUERTA DE 0.90 X 2.20 m, CON PERFIL DE ALUMINIO ANODIZADO NATURAL DE 3" LÍNEA  PESADA Y DUELA ONDULADA (VER ESPECIFICACIONES DE PLANO). INCLUYE:  BISAGRA DE PIVOTE, CERRADURA  PHILLIPS 575 mm, SILICON Y SELLADOR ACRILASTIC EN MARCOS Y TODO LO NECESARIO PARA SU BUEN FUNCIONAMIENTO. </t>
  </si>
  <si>
    <t xml:space="preserve">SUMINISTRO Y COLOCACION DE PUERTA DE EMERGENCIA DE 2.50 X 2.85 m, CON PERFIL DE ALUMINIO ANODIZADO NATURAL DE 3" LÍNEA PESADA Y DUELA ONDULADA, DOS HOJAS DE 1.00 X 2.40 m, FIJO DE 25 cm DE ANCHO EN AMBOS LADOS Y ANTEPECHO DE 45 cm (VER ESPECIFICACIONES DE PLANO). INCLUYE: CRISTAL FILTRASOL DE 6 mm, BISAGRAS DE PIVOTE,  BARRA ANTIPANICO, SILICON Y SELLADOR ACRILASTIC EN MARCOS, Y TODO LO NECESARIO PARA SU BUEN FUNCIONAMIENTO. </t>
  </si>
  <si>
    <t xml:space="preserve">SUMINISTRO Y COLOCACION DE PUERTA DE EMERGENCIA, DE 1.60 X 2.85 m, CON PERFIL DE ALUMINIO ANODIZADO NATURAL DE 3" LÍNEA PESADA Y DUELA ONDULADA, DOS HOJAS DE 0.80 X 2.40 m  Y ANTEPECHO DE 45 cm (VER ESPECIFICACIONES DE PLANO). INCLUYE: CRISTAL FILTRASOL DE 6 mm, BISAGRA DE PIVOTE,  BARRA ANTIPANICO, SILICON Y SELLADOR ACRILASTIC EN MARCOS, Y TODO LO NECESARIO PARA SU BUEN FUNCIONAMIENTO. </t>
  </si>
  <si>
    <t>SUMINISTRO Y COLOCACIÓN DE VENTANA DE ALUMINIO ANODIZADO NATURAL DE 2", SERÀ CORREDIZA, DE PROYECCIÓN O DE TIPO GUILLOTINA SEGÚN DETALLES Y ESPECIFICACIONES DEL PLANO, CON CRISTAL FILTRASOL DE 6mm EN CANCELERÍA EXTERIOR , CRISTAL CLARO DE 6mm O ACRÍLICO ESMERILADO BLANCO DE 6mm EN CANCELERÍA INTERIOR, FIJADA CON TORNILLOS, TAQUETES Y REMACHES PARA FIJAR LAS HOJAS, SELLADO CON SILICÓN Y SELLADOR ACRÍLICO EN MARCOS. INCLUYE: JALADERAS, SEGUROS DE EMBUTIDO, PASADORES, BISAGRAS, CARRETILLAS, EMPAQUE DE VINIL, FELPA, MANO DE OBRA, EQUIPO, HERRAMIENTA Y TODO LO NECESARIO PARA SU BUEN FUNCIONAMIENTO.</t>
  </si>
  <si>
    <t>SUMINISTRO Y COLOCACION DE PUERTA DE TAMBOR DE 1.00 X 2.20 m, CON TRIPLAY DE CAOBILLA DE PRIMERA CALIDAD DE 6 mm, BASTIDOR Y MARCO DE MADERA DE NOPO O CAOBILLA. INCLUYE: SELLADOR Y LACA  NITROCELULOSA, TINTA EN ACEITE O ALCOHOL (COLOR POR DEFINIR), BISAGRAS DE LATÒN, CERRADURA MARCA PHILLIPS LÍNEA BRANDY WINE TUBULAR, MANO DE OBRA, HERRAMIENTA Y EQUIPO.</t>
  </si>
  <si>
    <t>SUMINISTRO Y COLOCACION DE PUERTA DE TAMBOR DE 1.20 X 2.20 m, BISELADA EN FORMA DE TABLEROS, CON TRIPLAY DE CAOBILLA DE PRIMERA CALIDAD DE 6 mm, BASTIDOR Y MARCO DE MADERA DE NOPO O CAOBILLA. INCLUYE: SELLADOR Y LACA  NITROCELULOSA, TINTA EN ACEITE O ALCOHOL (COLOR POR DEFINIR), BISAGRAS DE LATÒN, CERRADURA MARCA PHILLIPS LÍNEA TAMPICO, MANO DE OBRA, HERRAMIENTA Y EQUIPO.</t>
  </si>
  <si>
    <t>SUMINISTRO Y COLOCACION DE PUERTA DE TAMBOR DE 1.90 X 2.20 m, DOS HOJAS DE 0.95 X 2.20 m, CON TRIPLAY DE CAOBILLA DE PRIMERA CALIDAD, DE 6 mm, BASTIDOR Y MARCO DE MADERA DE NOPO O CAOBILLA. INCLUYE: JALADERA PHILLIPS TIPO H DE 90 cm EN AMBAS HOJAS, SELLADOR Y LACA  NITROCELULOSA, TINTA EN ACEITE O ALCOHOL (COLOR POR DEFINIR), BISAGRAS DE LATÒN, CERRADURA MARCA PHILLIPS LÍNEA ROBLE, MANO DE OBRA, HERRAMIENTA Y EQUIPO.</t>
  </si>
  <si>
    <t>UI-IHS-005</t>
  </si>
  <si>
    <t>SUMINISTRO E INSTALACIÓN DE VÁLVULA DE ESFERA DE 25 mm (3/4")  DEL SISTEMA TUBOPLUS O SIMILAR. INCLUYE: SUMINISTRO, ACARREOS, INSTALACIÓN, PRUEBAS, MANO DE OBRA, EQUIPO Y HERRAMIENTA.</t>
  </si>
  <si>
    <t>UI-IHS-006</t>
  </si>
  <si>
    <t>UI-IHS-007</t>
  </si>
  <si>
    <t>UI-IHS-008</t>
  </si>
  <si>
    <t>UI-IHS-010</t>
  </si>
  <si>
    <t>UI-IHS-011</t>
  </si>
  <si>
    <t>UI-IHS-012</t>
  </si>
  <si>
    <t>UI-IHS-013</t>
  </si>
  <si>
    <t>SUMINISTRO, INSTALACIÓN Y CONEXIÓN DE LÍNEA DE ALIMENTACIÓN HIDRÁULICA CON TUBO DE PVC HIDRÁULICO DE 1". INCLUYE: TRAZO, EXCAVACIÓN, TENDIDO DE TUBO, CAMA DE ARENA, RELLENO COMPACTADO, CONEXIONES, HERRAMIENTA, MANO DE OBRA, PRUEBAS HIDROSTÁTICAS Y TODO LO NECESARIO PARA SU BUEN FUNCIONAMIENTO. LIMPIEZA DEL ÁREA DE TRABAJO.</t>
  </si>
  <si>
    <t>UI-IHS-015</t>
  </si>
  <si>
    <t>SUMINISTRO, INSTALACIÓN Y CONEXIÓN DE LÍNEA DE ALIMENTACIÓN HIDRÁULICA CON TUBO DE PVC HIDRÀULICO DE 2". INCLUYE: TRAZO, EXCAVACIÓN, TENDIDO DE TUBO, CAMA DE ARENA, RELLENO COMPACTADO, CONEXIONES, HERRAMIENTA, MANO DE OBRA, PRUEBAS HIDROSTÁTICAS Y TODO LO NECESARIO PARA SU BUEN FUNCIONAMIENTO. LIMPIEZA DEL ÁREA DE TRABAJO.</t>
  </si>
  <si>
    <t>UI-IHS-017</t>
  </si>
  <si>
    <t>SUMINISTRO Y COLOCACIÓN DE VÁLVULAS DE CIERRE DE PASO DE PVC (VERIFICAR UBICACIÓN EN PLANO DE INSTALACIÓN HIDRÁULICA) DE 1", 1 1/4" Ó 2" DE DIÁMETRO, MARCA URREA O SIMILAR. INCLUYE: INSTALACIÓN, CONEXIÓN, MATERIAL, HERRAMIENTA, MANO DE OBRA, PRUEBAS Y TODO LO NECESARIO PARA SU BUEN FUNCIONAMIENTO.</t>
  </si>
  <si>
    <t>UI-IHS-018</t>
  </si>
  <si>
    <t>REGISTRO SANITARIO DE 40 X 60 cm Y HASTA 1.05 m, MEDIDA INTERIOR, FORJADO CON TABICÓN PESADO DE 10 X 14 X 28 cm, APLANADO INTERIOR Y EXTERIOR CON MORTERO CEM-ARENA 1:4,  ACABADO PULIDO EN EL INTERIOR Y FINO EN EL EXTERIOR, PISO DE CONCRETO CON ELABORACIÓN DE MEDIA CAÑA, TAPA DE 8 CM DE ESPESOR, CON MARCO Y CONTRAMARCO DE ÁNGULO DE 1 1/4" Y 1" X 3/16", REFORZADA CON VARILLAS DE 3/8", COLADA CON CONCRETO F'c=150 kg/cm², ACABADO RAYADO.  INCLUYE: EXCAVACIÓN, RELLENO, EMBOQUILLADO DE TUBERIA EN PARED DE REGISTRO, MATERIAL, ACARREO, MANO DE OBRA, EQUIPO Y HERRAMIENTA.</t>
  </si>
  <si>
    <t>REGISTRO PARA VÁLVULA DE 50 X 40 X 40 cm, MEDIDA INTERIOR, FORJADO CON TABICÓN PESADO DE 10 X 14 X 28 cm, APLANADO INTERIOR Y EXTERIOR CON MORTERO CEM-ARENA 1:4 ACABADO FINO, TAPA  DE MARCO Y CONTRAMARCO CON ÁNGULO DE 1 1/4" Y 1" X 3/16", REFORZADA CON VARILLAS DE 3/8" Y COLADA CON CONCRETO F'c=150 kg/cm², ACABADO RAYADO.  INCLUYE: EXCAVACIÓN, RELLENO, EMBOQUILLADO DE TUBERIA EN PARED DE REGISTRO.</t>
  </si>
  <si>
    <t>UI-IHS-005A</t>
  </si>
  <si>
    <t>SUMINISTRO E INSTALACIÓN DE VÁLVULA DE ESFERA DESMONTABLE DE 32 mm (1")  DEL SISTEMA TUBOPLUS O SIMILAR. INCLUYE: SUMINISTRO, ACARREOS, INSTALACIÓN, PRUEBAS, MANO DE OBRA, EQUIPO Y HERRAMIENTA.</t>
  </si>
  <si>
    <t>CONSTRUCCIÓN DE POZO DE VISITA A BASE DE TABICÓN DE 10 X 14 X 28 cm, MURO A 28 cm DE 1.00 A 1.50 m DE PROFUNDIDAD, JUNTEADO CON MORTERO: CEMENTO-ARENA 1:5, ARO Y TAPA H-20 FABRICADO EN POLIPROPILENO. ANCHO DE TAPA 60 cm, ANCHO DE BROCAL 71 cm Y ALTURA DE 6 cm. INCLUYE: MANGA DE EMPOTRAMIENTO DE 6" Y 8" PARA UNIR LA TUBERÍA CON EL MURO, PLANTILLA DE CONCRETO SIMPLE DE 5 cm, BASE DE CONCRETO PARA DESPLANTE DE POZO, MEDIA CAÑA, ESCALERA DE 40 cm DE ANCHO, A BASE DE ACERO CORRUGADO DE 3/4" A CADA 30 cm,  BROCAL DE CONCRETO F'c=150 kg/cm², ARMADO CON ACERO DEL # 3 Y ESTRIBOS DEL No. 2 A CADA 10 cm, MATERIAL, HERRAMIENTA, MANO DE OBRA, EQUIPO, ACARREOS DENTRO Y FUERA DE LA OBRA, LIMPIEZA Y RETIRO DE SOBRANTES FUERA DE OBRA.</t>
  </si>
  <si>
    <t>SUMINISTRO Y TENDIDO DE TUBO SANITARIO DE PVC REFORZADO DE 150 mm DE DIÁMETRO. INCLUYE: CONEXIÓN A REGISTROS DE LA LÍNEA DE DRENAJE, TRAZO, EXCAVACIÓN, CAMA DE ARENA, CODOS, COPLES, YEES, TEES, RELLENO, COMPACTACIÓN, MATERIALES MENORES, PRUEBAS Y TODO LO NECESARIO PARA SU CORRECTO FUNCIONAMIENTO.</t>
  </si>
  <si>
    <t>SUMINISTRO E INSTALACIÓN DE TUBERIA VISIBLE PARA LLENADO DE TINACO, DE POLICLORURO COPÓLIMERO RANDOM (PP-R) DE 25 MM (3/4” INT), FIJADA EN MURO O LOSA, A CUALQUIER ALTURA, INCLUYE: MATERIALES, CONECTOR, TEE, CODOS, MANO DE OBRA, HERRAMIENTA, CARGAS, ACARREOS, ELEVACIONES Y TODO LO NECESARIO PARA SU BUEN FUNCIONAMIENTO.</t>
  </si>
  <si>
    <t>SUMINISTRO E INSTALACIÓN DE TUBERIA VISIBLE PARA VACIADO DE TINACO, DE POLICLORURO COPÓLIMERO RANDOM (PP-R) DE 32 MM (1”), FIJADA EN MURO O LOSA, A CUALQUIER ALTURA, INCLUYE: MATERIALES, CONECTOR, TUERCA UNIÓN, HERRAMIENTA, CARGAS, ACARREOS, ELEVACIONES Y TODO LO NECESARIO PARA SU BUEN FUNCIONAMIENTO.</t>
  </si>
  <si>
    <t>UI-IHS-016</t>
  </si>
  <si>
    <t xml:space="preserve">SUMINISTRO E INSTALACIÓN DE TINACO VERTICAL DE 1,100 lt ROTOPLAS O SIMILAR, TRICAPA COLOR BEIGE DE POLIETILENO LINEAL DE BAJA DENSIDAD. INCLUYE: JARRO DE AIRE, VÁLVULA DE LLENADO CON FLOTADOR DE GLOBO, VÁLVULA CHECK HORIZONTAL, TUERCA UNIÓN, FILTRO PARA RETENCIÓN DE SEDIMENTOS, MULTICONECTOR DE VACIADO, CONEXIONES, ELEVACIONES, PRUEBAS, MATERIALES, MANO DE OBRA, EQUIPO, ANDAMIOS Y HERRAMIENTA. </t>
  </si>
  <si>
    <t>UI-IHS-022T</t>
  </si>
  <si>
    <t>SUMINISTRO E INSTALACIÓN DE LAVABO VOX DE SOBREPONER K-2661 DE 41 X 41 cm FABRICADO EN PORCELANA VITRIFICADA COLOR BLANCO MARCA KHOLER O INTERCERAMIC. INCLUYE: MEZCLADORA MONOMANDO MODELO 23-MCC CUADRADO ALTO ACABADO CROMO, MARCA SOLVEX O RUGO, CESPOL CROMADO, MANO DE OBRA, HERRAMIENTA Y TODOS LOS MATERIALES PARA SU CORRECTA INSTALACIÓN.</t>
  </si>
  <si>
    <t>UI-IHS-025T</t>
  </si>
  <si>
    <t>SUMINISTRO Y COLOCACION DE WC DE DOS PIEZAS, FABRICADO EN CERÁMICA VITRIFICADA COLOR BLANCO,  LÍNEA GEORGIA, MODELO MB-SAGEO-02-O MARCA INTERCERAMIC O SIMILAR, DESCARGA SENCILLA DE 4.8 lt. INCLUYE: ASIENTO, LLAVE DE CONTROL, PIJAS, JUNTA PROHEL Y TODO LO NECESARIO PARA SU CORRECTA INSTALACIÓN.</t>
  </si>
  <si>
    <t>UI-IHS-028</t>
  </si>
  <si>
    <t>SUMINISTRO E INSTALACIÓN DE MINGITORIO ECOLÓGICO MODELO BARON DE BAJO CONSUMO, DE 64 X 36 X 34 CM. INCLUYE:  KIT DE INSTALACIÓN, LLAVE DE RESORTE CROMADA, PRUEBAS, MATERIALES, MANO DE OBRA, HERRAMIENTA Y TODO LO NECESARIO PARA SU CORRECTA INSTALACIÓN.</t>
  </si>
  <si>
    <t>SUMINISTRO Y COLOCACIÓN DE COLADERA PARA PISO INTERIOR EGO INTELIGENTE ECO 8401 O SIMILAR, MARCO (10X10 CM) Y REJILLA DE ACERO INOXIDABLE, CUERPO CON VÁLVULA ANTIRRETORNO TIPO CONTRAPESO DE PVC, INCLUYE: MANO DE OBRA Y TODO LO NECESARIO PARA SU BUEN FUNCIONAMIENTO.</t>
  </si>
  <si>
    <t>UI-IHS-030</t>
  </si>
  <si>
    <t>SUMINISTRO Y COLOCACION DE MAMPARAS EN BAÑOS DE ACERO PORCELANIZADO LAMINA CAL. 24 D DE 1.80 m DE ALTURA, PUERTAS DE 0.80 X 1.50 m, FIJADA AL PISO A 30 cm DEL N.P.T. Y AL MURO CON TAQUETES EXPANSIVOS. INCLUYE:  PERFIL TUBULAR CUADRADO GALVANIZADO CALIBRE 20 DE 3/4" X 3/4", PLACA DE CARTÓN EN FORMA DE PANAL DE 3/4" (HONEY COMB), ADHESIVO DE CONTACTO DE PRIMERA CALIDAD, MOLDURA PERIMETRAL DE ALUMINIO NATURAL MATE BOLEADO CON CORTES A 45°, PASADOR PARA MAMPARA-CROMADO AMERICANO, PERCHERO MCA. HOOK, HERRAJES DE ACERO INOXIDABLE, SOLDARURA, REMACHES, TORNILLERÍA, TAQUETES Y TODO LO NECESARIO PARA SU BUEN FUNCIONAMIENTO.</t>
  </si>
  <si>
    <t>UI-IHS-034</t>
  </si>
  <si>
    <t>SUMINISTRO Y COLOCACIÓN DE DISPENSADOR PROFESIONAL DE TOALLAS DE PAPEL DOBLADAS, DIMENSIÒN: 16"X11"X4", FABRICADO EN ACERO INOXIDABLE, MARCA KIMBERLY-CLARK O SIMILAR.</t>
  </si>
  <si>
    <t>UI-IHS-036</t>
  </si>
  <si>
    <t>SUMINISTRO Y COLOCACIÒN DE DESPACHADOR DE PAPEL HIGIENICO INDIVIDUAL JUMBO, FABRICADO EN ACERO INOXIDABLE, DIMENSIÒN 11X11X5", MODELO H-5113 MARCA KIMBERLY-CLARK O SIMILAR.</t>
  </si>
  <si>
    <t>UI-IHS-037</t>
  </si>
  <si>
    <t>SUMINISTRO Y COLOCACIÒN DE DESPACHADOR DE JABÒN LÌQUIDO, MANUAL, FABRICADO EN PLÀSTICO DE ALTO IMPACTO, DIMENSIÒN: 21X11 cm.  MODELO 94237 MARCA KIMBERLY-CLARK O SIMILAR.</t>
  </si>
  <si>
    <t>UI-IHS-039</t>
  </si>
  <si>
    <t>SUMINISTRO Y COLOCACIÓN DE ESPEJO DE 90 cm DE ALTO; CON CRISTAL DE 6 mm Y MARCO CON PERFIL DE ALUMINIO DE 5 cm DE ANCHO, ANODIZADO NATURAL. INCLUYE: MATERIAL, CORTES, SELLADO, ELEMENTOS DE FIJACIÓN, MANO DE OBRA,  Y HERRAMIENTA.</t>
  </si>
  <si>
    <t>UI-IHS-040</t>
  </si>
  <si>
    <t>SUMINISTRO Y COLOCACIÓN DE TARJA DE ACERO INOXIDABLE DE 41X41X25 cm, ACABADO ESMALTADO, MARCA HELVEX. INCLUYE: CONTRACANASTA, CESPOL DE PVC, LLAVE  CUELLO DE GANZO RUGO-7F, CHAPETON CROMADOS, ACCESORIOS Y TODOS LAS MATERIALES PARA SU CORRECTA FIJACIÓN Y FUNCIONAMIENTO.</t>
  </si>
  <si>
    <t>UI-IEI-016</t>
  </si>
  <si>
    <t>UI-IEI-017</t>
  </si>
  <si>
    <t>UI-IEI-018</t>
  </si>
  <si>
    <t>UI-IEI-019</t>
  </si>
  <si>
    <t>UI-IEI-027</t>
  </si>
  <si>
    <t>UI-IEI-028</t>
  </si>
  <si>
    <t>SUMINISTRO Y COLOCACIÓN DE CONTACTO MONOFASICO POLARIZADO DUPLEX DE 15 AMP. EN MURO A 1.70 m DEL NPT, INCLUYE: SUMINISTRO Y COLOCACION DE TAPA CHASIS, CABLEADO MARCA CONDUMEX VINANEL XXI CALIBRE 12 Y CABLE DESNUDO CALIBRE 12, CONTACTO LÍNEA MODUS BLANCO, MARCA BTICINO, PRUEBA Y TODO PARA SU BUEN FUNCIONAMIENTO.</t>
  </si>
  <si>
    <t>UI-IEI-029</t>
  </si>
  <si>
    <t>UI-IEI-033</t>
  </si>
  <si>
    <t>SUMINISTRO Y COLOCACIÒN DE RED LAN (CABLEADO UTP) EN MURO. INCLUYE: PLACA ETHERNET DE DOS PUERTOS, CABLE UTP CATEGORÍA 6, DE LA SALIDA AL CONCENTRADOR DEJANDO PUNTAS DE 2.5 m, JACK RJ45, CONECTOR PLUG RJ45, RETIRO DE SOBRANTES FUERA DE OBRA PRUEBAS Y TODO LO NECESARIO PARA SU BUEN FUNCIONAMIENTO.</t>
  </si>
  <si>
    <t>SUMINISTRO Y COLOCACIÓN DE RED LAN (CABLEADO UTP) EN PISO. INCLUYE: CONDULET FSS, PLACA ETHERNET DE DOS PUERTOS, CABLE DE UTP CATEGORÍA 6, DE LA SALIDA AL CONCENTRADOR DEJANDO PUNTAS DE 2.5 m,  JACK RJ45, CONECTOR PLUG RJ45, RETIRO DE SOBRANTES FUERA DE OBRA, PRUEBAS Y TODO LO NECESARIO PARA SU BUEN FUNCIONAMIENTO.</t>
  </si>
  <si>
    <t>UI-IEI-034</t>
  </si>
  <si>
    <t>UI-IEI-035</t>
  </si>
  <si>
    <t>SUMINISTRO Y COLOCACIÓN DE PLACA PARA SALIDA DE CABLE DE VIDEO EN MURO A 1.70 m DEL NPT, INCLUYE: CABLEADO CON CABLE HDMI, TAPA CHASIS, PRUEBA Y TODO PARA SU BUEN FUNCIONAMIENTO.</t>
  </si>
  <si>
    <t>UI-IEI-036</t>
  </si>
  <si>
    <t>SUMINISTRO Y COLOCACIÓN DE PLACA PARA SALIDA DE TELÉFONO EN MURO A 30 cm DEL NPT, INCLUYE: CABLEADO UTP, PLACA ETHERNET DE DOS PUERTOS, CABLE DE UTP CATEGORÍA 6, JACK RJ45, CONECTOR PLUG RJ45, RETIRO DE SOBRANTES FUERA DE OBRA PRUEBAS Y TODO LO NECESARIO PARA SU BUEN FUNCIONAMIENTO.</t>
  </si>
  <si>
    <t>UI-IEI-037</t>
  </si>
  <si>
    <t>SUMINISTRO Y COLOCACIÓN DE SISTEMA DE ALARMA, INCLUYE: CABLEADO CON CABLE CALIBRE 22, BANCO DE BATERÍAS, PLACA CIEGA, SENSORES DE MOVIMIENTO Y CONTACTOS MAGNÉTICOS, PRUEBA Y TODO PARA SU BUEN FUNCIONAMIENTO.</t>
  </si>
  <si>
    <t>UI-IEI-038</t>
  </si>
  <si>
    <t>UI-IEI-040</t>
  </si>
  <si>
    <t>UI-IEI-041</t>
  </si>
  <si>
    <t>UI-IEI-042</t>
  </si>
  <si>
    <t>UI-IEI-043</t>
  </si>
  <si>
    <t>UI-IEI-044</t>
  </si>
  <si>
    <t>SUMINISTRO Y COLOCACIÓN DE PUERTA DE 0.90 X 2.20 m, CON MARCO  Y PERFIL INTERMEDIO DE PERFIL TUBULAR RECTAUNGULAR DE 4" X 1 1/2" CAL 18, CONTRAMARCO DE PTR DE 1 1/2" X 1 1/2"  Y REJILLA TIPO LOUVER CON LÁMINA RECTA ALA FIJA CON COSTILLA PARA PERFIL DE 1 1/2", BISAGRA TUBULAR DE 3/4" Y CERRADURA PHILLIPS 575 MM. INCLUYE: MATERIAL, HABILITADO, CORTE, SOLDADURA, PRIMARIO EPÓXICO 100, 2 MANOS DE PINTURA ESMALTE COMEX, COLOR INDICADO EN OBRA, MANO DE OBRA, EQUIPO Y HERRAMIENTA.</t>
  </si>
  <si>
    <t>SUMINISTRO Y COLOCACIÓN DE ESCALERA MARINA  A BASE DE ESTRUCTURA METÁLICA, CON TUBO CEDULA 40 DE 1 1/2" DE DIÁMETRO EN POSTE Y TUBO DE 3/4" DE DIÁMETRO EN PELDAÑOS; DE 70 cm DE ANCHO y 30 cm DE SEPARACIÓN. INCLUYE: FIJACIÓN A MURO CON TAQUETES EXPANSIVOS DE 1/2" X 31/2" Y FIJACIÓN A PLACA DE 3/8" CON SOLDADURA, APLICACIÓN DE PREMIER Y PINTURA EPÓXICA MARCA DUPONT A DOS MANOS, COLOR INDICADO EN OBRA, Y TODO LO NECESARIO PARA SU CORRECTA COLOCACIÓN.</t>
  </si>
  <si>
    <t>SUMINISTRO Y COLOCACIÓN DE BARANDAL DE 1.00 m DE ALTURA, CON TUBO DE 2"CEDULA 30  EN POSTES Y PASAMANO, POSTE A CADA 1.20 m ANCLADOS AL PISO CON PLACA A36 DE 5/16" DE 12X12 cm,  Y TUBO DE 3/4" CEDULA 30  PARA 3 SEPARADORES. INCLUYE: TRAZO Y ANCLAJE, HABILITADO, CORTE, SOLDADURA, PRIMER ANTICORROSIVO, PINTURA EPÓXICA MARCA DUPONT A DOS MANOS, COLOR INIDICADO EN OBRA Y TODO LO NECESARIO PARA SU COLOCACIÓN, (SEGÚN DETALLE DE PLANO).</t>
  </si>
  <si>
    <t>UI-IEI-015</t>
  </si>
  <si>
    <t>UI-PRE-011</t>
  </si>
  <si>
    <t>TRAZO Y NIVELACIÓN PARA LÍNEAS DE AGUA POTABLE Y DRENAJE, CON EQUIPO TOPOGRÁFICO, INCLUYE: SUMINISTRO DE MATERIALES, CUADRILLA DE TOPOGRAFÍA, EQUIPO Y HERRAMIENTA.</t>
  </si>
  <si>
    <t>DESPALME DE TERRENO NATURAL A MANO, ESPESOR PROMEDIO DE 20 cm., INCLUYE: EQUIPO, MANO DE OBRA,  CARGA Y ACARREO DEL MATERIAL NO ÚTIL FUERA DE LA OBRA A 1 km.</t>
  </si>
  <si>
    <t>SUMINISTRO Y TENDIDO DE TUBO SANITARIO DE PVC REFORZADO DE 100 mm DE DIÁMETRO. INCLUYE: CONEXIÓN A REGISTROS DE LA LÍNEA DE DRENAJE, TRAZO, EXCAVACIÓN, CAMA DE ARENA, CODOS, COPLES, YEES, TEES, RELLENO, COMPACTACIÓN, MATERIALES MENORES, PRUEBAS Y TODO LO NECESARIO PARA SU CORRECTO FUNCIONAMIENTO.</t>
  </si>
  <si>
    <t>TRAZO Y NIVELACIÓN CON EQUIPO TOPOGRÁFICO, ESTABLECIENDO EJES DE REFERENCIA Y BANCOS DE NIVEL, INCLUYE: MATERIALES, CUADRILLA DE TOPOGRAFÍA, EQUIPO Y HERRAMIENTA.</t>
  </si>
  <si>
    <t>UI-OEX-002</t>
  </si>
  <si>
    <t>UI-OEX-003</t>
  </si>
  <si>
    <t>UI-OEX-005</t>
  </si>
  <si>
    <t>UI-OEX-007</t>
  </si>
  <si>
    <t>UI-OEX-012</t>
  </si>
  <si>
    <t>UI-OEX-014</t>
  </si>
  <si>
    <t>UI-OEX-015</t>
  </si>
  <si>
    <t>CASTILLO K1  DE 15X20 cm DE CONCRETO HECHO EN OBRA DE F'C=200 kg/cm², ACABADO COMÚN, ARMADO CON 4 VARILLAS DE 3/8" Y ESTRIBOS DEL No.2 A CADA 20 cm. INCLUYE: MATERIALES, ACARREOS, CORTES, DESPERDICIOS, ARMADO, TRASLAPES, AMARRES, CIMBRADO, COLDADO, DESCIMBRADO, MANO DE OBRA, EQUIPO Y HERRAMIENTA.</t>
  </si>
  <si>
    <t>EXCAVACION DE CEPA (TIPO CAJÓN) POR MEDIOS MANUALES, EN MATERIAL TIPO "B" A UNA PROFUNDIDAD DE 0 A 2.0 m, INCLUYE: AFINE DE TALUD, ACARREO DENTRO Y FUERA DE LA OBRA DEL MATERIAL NO UTILIZADO PRODUCTO DE EXCAVACIÓN A 100 m FUERA DE LA OBRA, HERRAMIENTA Y TODO LO NECESARIO PARA SU CORRECTA EJECUCIÓN.</t>
  </si>
  <si>
    <t>MURETE DE ENRASE EN CIMENTACIÓN CON TABICÒN PESADO DE 10X14X28 cm, ASENTADO CON MORTERO CEMENTO-ARENA 1:5 DE 14 cm DE ESPESOR. INCLUYE: MATERIAL, MANO DE OBRA, HERRAMIENTA Y EQUIPO.</t>
  </si>
  <si>
    <t>CADENA DE 15X20 cm DE CONCRETO HECHO EN OBRA DE F'c=200 kg/cm², ACABADO COMÚN, ARMADO CON 4 VARILLAS DE 3/8" Y ESTRIBOS DEL No.2 A CADA 20 cm. INCLUYE: MATERIALES, ACARREOS, CORTES, DESPERDICIOS, ARMADO, TRASLAPES, AMARRES, CIMBRADO, COLDADO, DESCIMBRADO, MANO DE OBRA, EQUIPO Y HERRAMIENTA.</t>
  </si>
  <si>
    <t>CADENA  DE 15X15 cm DE CONCRETO HECHO EN OBRA DE F'C=200 kg/cm², ACABADO COMÚN, ARMADO CON 4 VARILLAS DE 3/8" Y ESTRIBOS DEL No.2 A CADA 20 cm. INCLUYE: MATERIALES, ACARREOS, CORTES, DESPERDICIOS, ARMADO, TRASLAPES, AMARRES, CIMBRADO, COLDADO, DESCIMBRADO, MANO DE OBRA, EQUIPO Y HERRAMIENTA.</t>
  </si>
  <si>
    <t>UI-OEX-020</t>
  </si>
  <si>
    <t>UI-OEX-021</t>
  </si>
  <si>
    <t>PLANTILLA DE 5 cm. DE ESPESOR DE CONCRETO HECHO EN OBRA DE F'C=100 kg./cm2. INCLUYE: PREPARACIÓN DE LA SUPERFICIE, NIVELACIÓN, MAESTREADO, COLADO, MANO DE OBRA, EQUIPO Y HERRAMIENTA.</t>
  </si>
  <si>
    <t>RELLENO CON MATERIAL DE BANCO, COMPACTADO CON PISÓN DE MANO EN CAPAS NO MAYORES DE 20 cm. INCLUYE: SUMINISTRO DE TODOS LOS MATERIALES, ADICIÓN DEL AGUA NECESARIA, MANO DE OBRA, EQUIPO Y HERRAMIENTA.</t>
  </si>
  <si>
    <t>UI-OEX-026</t>
  </si>
  <si>
    <t>FIRME DE CONCRETO F'c=200 kg/cm², DE 10 cm  DE ESPESOR, REFORZADA CON MALLA ELECTROSOLDADA DE 6X6/10-10, ACABADO FINO RAYADO CON BOCHA DE PELO. INCLUYE; COLADO EN SECCIONES, COMPACTACION Y PREPARACIÓN DE LA SUPERFICIE A COLAR, NIVELACIÓN, MAESTREADO, ACABADO CON VOLTEADOR, TRASLAPES DE MALLA DE 15 cm, CURADO DURANTE 7 DÍAS (3 VECES AL DÍA) COMO MÍNIMO.</t>
  </si>
  <si>
    <t>UI-OEX-027</t>
  </si>
  <si>
    <t>UI-OEX-011</t>
  </si>
  <si>
    <t>CASTILLO K  DE 15X15 cm DE CONCRETO HECHO EN OBRA DE F'C=200 kg/cm², ACABADO COMÚN, ARMADO CON 4 VARILLAS DE 3/8" Y ESTRIBOS DEL No.2 A CADA 20 cm. INCLUYE: MATERIALES, ACARREOS, CORTES, DESPERDICIOS, ARMADO, TRASLAPES, AMARRES, CIMBRADO, COLDADO, DESCIMBRADO, MANO DE OBRA, EQUIPO Y HERRAMIENTA.</t>
  </si>
  <si>
    <t>LOSA DE CONCRETO ARMADO DE 12 cm DE ESPESOR, PARA PUENTE EN ANDADOR, CON CONCRETO F`c=250 kg/cm², ARMADO CON VARILLAS DE 1/2" A CADA 15 cm EN AMBOS SENTIDOS, ACABADO RAYADO CON ESCOBA. INCLUYE: CIMBRADO, COLADO, CURADO, MANO DE OBRA, EQUIPO Y HERRAMIENTA.</t>
  </si>
  <si>
    <t>SUMINISTRO Y COLOCACION DE LUMINARIA DE SOBREPONER, LED DE 2X16 WATTS, MODELO MONTISI V, MARCA TECNOLITE, INCLUYE: CABLEADO AL TABLERO CON CONDUCTOR MARCA CONDUMEX VINANEL XXI CALIBRE 12 Y CABLE DESNUDO CALIBRE 12, CONEXIÓN, APAGADORES, PLACAS, PRUEBA Y TODO LO NECESARIO PARA SU BUEN FUNCIONAMIENTO.</t>
  </si>
  <si>
    <t>SUMINISTRO Y COLOCACION DE LUMINARIA DE SUSPENDER, LED DE 2X16 WATTS, MODELO MONTISI V, MARCA TECNOLITE. INCLUYE: CABLEADO AL TABLERO CON CONDUCTOR MARCA CONDUMEX VINANEL XXI CALIBRE 12 Y CABLE DESNUDO CALIBRE 12, CONEXIÓN, MATERIAL PARA COLGANTEO, APAGADORES, PLACAS, ALAMBRE GALVANIZADO, TAQUETES, PRUEBA Y TODO LO NECESARIO PARA SU BUEN FUNCIONAMIENTO.</t>
  </si>
  <si>
    <t>SUMINISTRO Y COLOCACIÓN DE CONTACTO MONOFÁSICO POLARIZADO DUPLEX DE 15 AMP. EN MURO A 30 cm DEL NPT. INCLUYE: SUMINISTRO Y COLOCACIÓN DE PLACA CHASIS, CABLEADO AL TABLERO CON CONDUCTOR MARCA CONDUMEX VINANEL XXI CALIBRE 12 Y CABLE DESNUDO CALIBRE 12, CONTACTO LÍNEA MODUS BLANCO, MARCA BTICINO, PRUEBA Y TODO PARA SU BUEN FUNCIONAMIENTO.</t>
  </si>
  <si>
    <t>SUMINISTRO Y COLOCACIÓN DE ARBOTANTE EXTERIOR DE LED DE 40 WATTS, MODELO HLED 371/NN AL MANAMA I, MARCA TECNOLITE. INCLUYE: CABLEADO AL TABLERO CON CONDUCTOR MARCA CONDUMEX VINANEL XXI CALIBRE 12 Y CABLE DESNUDO CALIBRE 12, CONEXIÓN, PRUEBAS Y TODO LO NECESARIO PARA SU BUEN FUNCIONAMIENTO.</t>
  </si>
  <si>
    <t>SUMINISTRO Y COLOCACIÓN DE ARBOTANTE INTERIOR DE LED DE 20 WATTS, MODELO 3TL1101MVS MELSI, MARCA TECNOLITE. INCLUYE: CABLEADO AL TABLERO CON CONDUCTOR MARCA CONDUMEX VINANEL XXI CALIBRE 12 Y CABLE DESNUDO CALIBRE 12, CONEXIÓN, APAGADOR, PLACA, PRUEBA Y TODO LO NECESARIO PARA SU BUEN FUNCIONAMIENTO.</t>
  </si>
  <si>
    <t>SUMINISTRO Y COLOCACIÓN DE LUMINARIA LED DE 18 WATTS, MODELO ALGEDI IV, MARCA TECNOLITE. INCLUYE: CABLEADO AL TABLERO CON CONDUCTOR MARCA CONDUMEX VINANEL XXI CALIBRE 12 Y CABLE DESNUDO CALIBRE 12, CONEXIÓN, APAGADOR, PLACA, PRUEBA Y TODO LO NECESARIO PARA SU BUEN FUNCIONAMIENTO.</t>
  </si>
  <si>
    <t>SUMINISTRO Y COLOCACIÓN DE CONTACTO MONOFASICO POLARIZADO DUPLEX DE 15 AMP. EN PISO A 10 cm DEL NPT, INCLUYE: SUMINISTRO Y COLOCACIÓN DE CONDULET FSS, CABLEADO MARCA CONDUMEX VINANEL XXI CALIBRE 12 Y CABLE DESNUDO CALIBRE 12, CONTACTO LÍNEA MODUS BLANCO, MARCA BTICINO, TAPA CHASIS, PRUEBA Y TODO PARA SU BUEN FUNCIONAMIENTO.</t>
  </si>
  <si>
    <t>UI-IEI-076</t>
  </si>
  <si>
    <t>SUMINISTRO E INSTALACIÓN DE SUPRESOR DE TRANSITORIOS, MODELO TVS2HWA50X SQUARE D SURGELOGIG HWA 208 Y/120 VCA 3F 4H 50K. INLCUYE: MANO DE OBRA, INSTALACIÓN DE TUBERÍA EN MURO, ABRAZADERAS, CONEXIÓN, CABLEADO, HERRAMIENTA, EQUIPO, ANDAMIOS, CARGAS, DESCARGAS, ACARREOS, ELEVACIONES, TRAZO, NIVELACIÓN, PRUEBAS, LIMPIEZA DEL AREA DE TRABAJO Y TODO LO NECESARIO PARA SU CORRECTO FUNCIONAMIENTO.</t>
  </si>
  <si>
    <t>SUMINISTRO Y COLOCACIÓN DE INTERRUPTOR TERMOMAGNETICO DE 20 AMPERES INCLUYE: INSTALACIÓN, CONEXIONES Y PRUEBAS.</t>
  </si>
  <si>
    <t>UI-IEI-054</t>
  </si>
  <si>
    <t>UI-IEI-055</t>
  </si>
  <si>
    <t>UI-IEI-056</t>
  </si>
  <si>
    <t>UI-IEI-058</t>
  </si>
  <si>
    <t>UI-IEI-060</t>
  </si>
  <si>
    <t>UI-IEI-061</t>
  </si>
  <si>
    <t>UI-IEI-065</t>
  </si>
  <si>
    <t>UI-IEI-067</t>
  </si>
  <si>
    <t>SUMINISTRO Y COLOCACIÓN DE TABLERO DE ALUMBRADO MODELO NQ424AB225S PARA  42 CIRCUITOS, 3 FASES 4 HILOS, 240 Vc.d. MARCA SQUARED, CON INTERRUPTOR PRINCIPAL DE 3X225 AMPERES. INLCUYE: MANO DE OBRA, HERRAMIENTA, CONEXIONES, INTERRUPTOR 3X225 AMP. JDA36225, FIJACIÓN EN MURO, PEINADO DE CABLEADO, EQUIPO, ANDAMIOS, CARGAS, DESCARGAS, ACARREOS, ELEVACIONES, TRAZO, NIVELACIÓN, PRUEBAS, LIMPIEZA DEL AREA DE TRABAJO Y TODO LO NECESARIO PARA SU CORRECTO FUNCIONAMIENTO.</t>
  </si>
  <si>
    <t>UI-IEI-066</t>
  </si>
  <si>
    <t>SUMINISTROY COLOCACIÓN DE TABLERO MODELO NF304AB22S CON INTERRUPTOR PRINCIPAL DE 3X250 AMPERES. INLCUYE: MANO DE OBRA, HERRAMIENTA, CONEXIONES, INTERRUPTOR 3X250 AMP. JDA36250, FIJACIÓN EN MURO, PEINADO DE CABLEADO, EQUIPO, ANDAMIOS, CARGAS, DESCARGAS, ACARREOS, ELEVACIONES, TRAZO, NIVELACIÓN, PRUEBAS, LIMPIEZA DEL AREA DE TRABAJO Y TODO LO NECESARIO PARA SU CORRECTO FUNCIONAMIENTO.</t>
  </si>
  <si>
    <t>SUMINISTRO Y CONEXIÓN DE INTERRUPTOR TERMOMAGNÉTICO EDB34030 DE 3X30 AMPERES, MARCA SQUARE D. INCLUYE: INSTALACIÓN, CONEXIONES Y PRUEBAS.</t>
  </si>
  <si>
    <t>SUMINISTRO Y CONEXIÓN DE INTERRUPTOR TERMOMAGNÉTICO EDB34040 DE 3X40 AMPERES, MARCA SQUARE D. INCLUYE: INSTALACIÓN, CONEXIONES Y PRUEBAS.</t>
  </si>
  <si>
    <t>SUMINISTRO Y CONEXIÓN DE INTERRUPTOR TERMOMAGNÉTICO EDB34050 DE 3X50 AMPERES, MARCA SQUARE D. INCLUYE: INSTALACIÓN, CONEXIONES Y PRUEBAS.</t>
  </si>
  <si>
    <t>SUMINISTRO Y CONEXIÓN DE INTERRUPTOR TERMOMAGNÉTICO EDB34070 DE 3X70 AMPERES, MARCA SQUARE D. INCLUYE: INSTALACIÓN, CONEXIONES Y PRUEBAS.</t>
  </si>
  <si>
    <t>SUMINISTRO Y COLOCACIÓN DE INTERRUPTOR TERMOMAGNÈTICO EN CAJA MOLDEADA POWERPACT MARCO J_JDA36200, DE 3X200 AMPERES, MARCO H-250, 3 POLOS, MARCA SQUARE D. INCLUYE: INSTALACIÓN, CONEXIONES Y PRUEBAS.</t>
  </si>
  <si>
    <t>SUMINISTRO Y COLOCACIÓN DE INTERRUPTOR TERMOMAGNÈTICO EN CAJA MOLDEADA POWERPACT MARCO H_HDA36125, DE 3X125 AMPERES, MARCO H-150, 3 POLOS, MARCA SQUARE D. INCLUYE: INSTALACIÓN, CONEXIONES Y PRUEBAS.</t>
  </si>
  <si>
    <t>UI-IEI-071</t>
  </si>
  <si>
    <t>UI-IEI-072</t>
  </si>
  <si>
    <t>SUMINISTRO Y TENDIDO DE TUBO CONDUIT PVC 2" DE DIÁMETRO TIPO PESADO. INCLUYE: TRAZO, EXCAVACIÓN, CAMA DE ARENA, RELLENO COMPACTADO, CONEXIÒN, CURVAS, CONECTORES, UNION A REGISTRO, ABOCINADO, MANO DE OBRA Y HERRAMIENTA.</t>
  </si>
  <si>
    <t>SUMINISTRO Y TENDIDO DE TUBO CONDUIT PVC 3" DE DIÁMETRO TIPO PESADO. INCLUYE: TRAZO, EXCAVACIÓN, CAMA DE ARENA, RELLENO COMPACTADO, CONEXIÒN, CURVAS, CONECTORES, UNION A REGISTRO, ABOCINADO, MANO DE OBRA Y HERRAMIENTA.</t>
  </si>
  <si>
    <t>UI-IEI-073</t>
  </si>
  <si>
    <t>SUMINISTRO Y TENDIDO DE TUBO CONDUIT PVC 4" DE DIÁMETRO TIPO PESADO. INCLUYE: TRAZO, EXCAVACIÓN, CAMA DE ARENA, RELLENO COMPACTADO, CONEXIÒN, UNION A REGISTRO ABOCINADO, MANO DE OBRA Y HERRAMIENTA.</t>
  </si>
  <si>
    <t>UI-OEX-025</t>
  </si>
  <si>
    <t>BANQUETA DE 10 cm. DE ESPESOR DE CONCRETO DE F'c=150 kg/cm², T.M.A. 3/4" ACABADO ESCOBILLADO, INCLUYE: CIMBRADO, COLADO, JUNTAS CON VOLTEADOR A CADA 1.50 ml. CURADO, DESCIMBRADO, MATERIALES, MANO DE OBRA, EQUIPO Y HERRAMIENTA.</t>
  </si>
  <si>
    <t>UI-OEX-017</t>
  </si>
  <si>
    <t>DENTELLÒN PARA BANQUETA DE 30X15 cm. DE CONCRETO HECHO EN OBRA DE F'c=200 kg/cm², ARMADA CON EST DEL No. 2 A CADA 25 CM, 4 VARILLAS DE 3/8" Y BARBAS DE ACERO DEL No. 2 DE 63 cm. DE DESARROLLO. INCLUYE: FORJADO DE NARIZ CON CIMBRA APARENTE, MATERIALES, ACARREOS, CIMBRADO, COLADO, MANO DE OBRA, EQUIPO Y HERRAMIENTA.</t>
  </si>
  <si>
    <t>ml.</t>
  </si>
  <si>
    <t>UI-IEI-098</t>
  </si>
  <si>
    <t>UI-IEI-099</t>
  </si>
  <si>
    <t>SUMINISTRO Y COLOCACIÓN DE SISTEMA DE TIERRA FÍSICA, CON ELECTRODO TIPO CHEM-ROD MODELO CR-6 VERTICAL DE 1.80 M DE LONGITUD POR 2 1/2" DE DIAMETRO, UTILIZAR SOLDADURA CADWELD N°90 EN UNIÓN DE CONDUCTORES; INCLUYE: EXCAVACIÓN DE 1.95 M DE ALTURA X 25 CM DE DIAMETRO, RELLENO CON ACONDICIONADOR DE SUELO GAP (Grounding Augmentation Fill), DE BAJA RESISTIVIDAD  (0.8 Ohms-Metro),, INSTALACIÓN, CONEXIÓN, PRUEBAS Y TODO LO NECESARIO PARA SU CORRECTA EJECUCIÓN.</t>
  </si>
  <si>
    <t>UI-IEI-083</t>
  </si>
  <si>
    <t>SUMINISTRO Y CONEXIÒN CABLE DE COBRE DESNUDO CAL. 8, DE LA MARCA CONDUMEX, INCLUYE: SUMINISTRO DE MATERIALES, ACARREOS, INSTALACIÓN, PRUEBAS, MANO DE OBRA, EQUIPO Y HERRAMIENTA.</t>
  </si>
  <si>
    <t>SUMINISTRO Y CONEXIÒN CABLE DE COBRE DESNUDO CAL. 6, DE LA MARCA CONDUMEX, INCLUYE: SUMINISTRO DE MATERIALES, ACARREOS, INSTALACIÓN, PRUEBAS, MANO DE OBRA, EQUIPO Y HERRAMIENTA.</t>
  </si>
  <si>
    <t>SUMINISTRO Y COLOCACION DE CONDUCTOR CUADRUPLEX MARCA VULCANEL O VULCALAT XLP-DRS 90°C, 600V DE ALUMINIO DURO Y AISLAMIENTO XLP, CALIBRE 3/0 AWG (3X3/0+1X3/0), INCLUYE: CABLEADO, CONEXIONES, MISCELANEOS Y PRUEBAS.</t>
  </si>
  <si>
    <t>UI-IEI-092</t>
  </si>
  <si>
    <t>REGISTRO ELÉCTRICO EXTERIOR TIPO BANCA DE 60 X 60 cm. DE MEDIDAS INTERIORES Y 80 cm. DE PROFUNDIDAD, A BASE DE MUROS DE TABICÓN DE CONCRETO DE 10X14X28 cm.  ASENTADO CON MEZCLA DE CEMENTO ARENA EN PROPORCIÓN DE 1:5, DE 1 cm. DE ESPESOR, APLANADO ACABADO PULIDO EN INTERIOR Y ACABADO FINO EN EXTERIOR, PISO CON FILTRO DE GRAVA DE 3/4"  DE 10 cm. DE ESPESOR; TAPA EXPLORABLE DE CONCRETO DE 8 cm. DE ESPESOR REFORZADA CON VARILLA DE 3/8” A CADA 20 cm. EN AMBOS SENTIDOS, COLADA CON CONCRETO HECHO EN OBRA DE F'c=250 kg/cm², INCLUYE: TRAZO, NIVELACIÓN, EXCAVACIÓN, TODOS LOS MATERIALES NECESARIOS, ACARREOS EN CARRETILLA A 10 ml., DESPERDICIOS, LIMPIEZA, MANO DE OBRA, EQUIPO Y HERRAMIENTA.</t>
  </si>
  <si>
    <t>SUMINISTRO   E  INSTALACIÓN   DE  VARILLA  TIPO  COPPER  WELD  DE  5/8"   DE  DIÀMETRO  X  3.05  m DE LONGITUD, DE ACUERDO A LA ESPECIFICACIÓN CFE 56100-16 INCLUYE:  PROTOCOLO DE PRUEBAS, CARGAS  CADWELD,  UNIÓN  MEDIANTE  SOLDADURA   EXOTÉRMICA   A  CABLE DESNUDO,  EN REGISTROS,  SEGÚN PLANO, MATERIAL, MANO DE OBRA, EQUIPO, HERRAMIENTA  Y TODO LO NESESARIO PARA SU CORRECTA INSTALACIÓN. REGISTRO PARA TIERRA FÍSICA TIPO CUBETA DE 8".</t>
  </si>
  <si>
    <t>UI-IEI-108</t>
  </si>
  <si>
    <t>UI-IEI-109</t>
  </si>
  <si>
    <t>UI-IEI-110</t>
  </si>
  <si>
    <t>UI-IEI-127</t>
  </si>
  <si>
    <t>UI-IEI-128</t>
  </si>
  <si>
    <t>UI-IEI-143</t>
  </si>
  <si>
    <t>SUMINISTRO Y COLOCACIÒN DE CABLE THW CAL. 8, MARCA CONDUMEX O SIMILAR, INCLUYE: MATERIAL, ACARREOS, CONEXIÓN, PRUEBAS, MANO DE OBRA, EQUIPO Y HERRAMIENTA.</t>
  </si>
  <si>
    <t>SUMINISTRO Y COLOCACIÒN DE CABLE THW CAL. 6, MARCA CONDUMEX O SIMILAR, INCLUYE: MATERIAL, ACARREOS, CONEXIÓN, PRUEBAS, MANO DE OBRA, EQUIPO Y HERRAMIENTA.</t>
  </si>
  <si>
    <t>SUMINISTRO Y COLOCACIÒN DE CABLE THW CAL. 4, MARCA CONDUMEX O SIMILAR, INCLUYE: MATERIAL, ACARREOS, CONEXIÓN, PRUEBAS, MANO DE OBRA, EQUIPO Y HERRAMIENTA.</t>
  </si>
  <si>
    <t>ENCOFRADO PARA TUBERÍA SUBTERRANEA ELÉCTRICA O DE RED DE 40 cm DE ANCHO Y 40 cm DE ALTURA, CON CONCRETO HIDRÁULICO F´c=150 kg/cm². INCLUYE: TRAZO, EXCAVACIÓN DE CEPA, CAMA DE ARENA DE 10 cm DE ESPESOR PARA TENDIDO DE TUBERIA, SEPARADORES DE PVC PARA DUCTOS SUBTERRANEOS A CADA 1.50 m; DE ACUERDO AL DIAMETRO DE LA TUBERÍA, RELLENO COMPACTADO CON BAILARINA PARA CUBRIR EL ENCOFRADO, MATERIAL, MANO DE OBRA, EQUIPO, HERRAMIENTA Y TODO LO NECESARIO PARA SU CORRECTA EJECUCIÓN</t>
  </si>
  <si>
    <t>UI-IEI-101</t>
  </si>
  <si>
    <t>UI-IEI-074</t>
  </si>
  <si>
    <t>UI-PRE-052</t>
  </si>
  <si>
    <t>DESCONEXIÓN Y RETIRO DE CABLEADO DE ALIMENTACIÓN ELÉCTRICA, CABLES EXISTENTES XLP A 15 KV CALIBRE 1/0. INCLUYE: DESCONEXIÓN DE CORTACIRCUITO, ACARREOS HASTA LA BODEGA, MANO DE OBRA, EQUIPO Y HERRAMIENTA.</t>
  </si>
  <si>
    <t>SUMINISTRO Y COLOCACIÓN DE REGISTRO PREFABRICADO DE CONCRETO REFORZADO PARA MEDIA TENSIÓN  RMTB4-THF-N08 TIPO 4 EN BANQUETA, DE 1.50 x 1.50 x 0.90 M, CON TAPA 84-B HIERRO FUNDIDO No. 8 MCA. HERROZINC. INCLUYE: 4 CORREDERAS DE LÁMINA GALVANIZADA DE 60 CM, 8 MÉNSULAS GALVANIZADAS DE 25 CM, 8 AISLADORES DE NEOPRENO, SUJETADORES DE PLÁSTICO PARA CABLE, HINCADO, NIVELACIÓN EN CEPAS, MANO DE OBRA Y TODO LO NECESARIO PARA SU CORRECTA EJECUCIÓN.</t>
  </si>
  <si>
    <t>A) CANCELERÍA</t>
  </si>
  <si>
    <t>B) HERRERÍA</t>
  </si>
  <si>
    <t>C) CARPINTERÍA</t>
  </si>
  <si>
    <t xml:space="preserve">SUMINISTRO E INSTALACIÓN DE PLAFÓN REGISTRABLE CON PLACAS DE POLIESTIRENO DE 25 mm, DE 61X61 cm, CON BASTIDOR METÀLICO SISTEMA USG, CANAL LISTÓN A CADA 60 cm Y CANALETA DE 38 mm, A CADA 1.22 m, EN UN SENTIDO, SUSPENDIDO CON ALAMBRE GALVANIZADO CALIBRE 10. INCLUYE: SUMINISTRO DE BASTIDOR METÁLICO, PLACAS, ELEMENTOS DE SUJECIÓN, ACARREO, TRAZO, NIVELACIÓN, HABILITADO, ARMADO, COLOCACIÓN, FIJACIÓN, LIMPIEZA, ANDAMIOS,  HERRAMIENTA Y EQUIPO. 
</t>
  </si>
  <si>
    <t>HUECO EN FALSO PLAFÓN DE PLACA DE POLIESTIRENO, PARA LUMINARIA DE 1.19X0.29 m, REFORZANDO EL PERÍMETRO CON TEE DE ALUMINIO, SUSPENDIDO CON ALAMBRE GALVANIZADO CALIBRE 10. INCLUYE: MATERIAL, MANO DE OBRA, HERRAMIENTA Y EQUIPO.</t>
  </si>
  <si>
    <t>UI-IEI-137</t>
  </si>
  <si>
    <t>UI-IEI-131</t>
  </si>
  <si>
    <t>SUMINISTRO Y COLOCACIÒN DE CABLE XLP, DE 15 KV. CAL. 3/0, ALUMINIO DE LA MARCA CONDUMEX O SIMILAR, INCLUYE: SUMINISTRO DE MATERIALES, ACARREOS, INSTALACIÓN, PRUEBAS, MANO DE OBRA, EQUIPO Y HERRAMIENTA.</t>
  </si>
  <si>
    <t>SUMINISTRO Y COLOCACIÒN DE CABLE DE COBRE DESNUDO CAL. 1/0, DE LA MARCA CONDUMEX O SIMILAR, INCLUYE: SUMINISTRO DE MATERIALES, ACARREOS, INSTALACIÓN, PRUEBAS, MANO DE OBRA, EQUIPO Y HERRAMIENTA.</t>
  </si>
  <si>
    <t>UI-IEI-120</t>
  </si>
  <si>
    <t>SUMINISTRO Y COLOCACIÒN DE CABLE THW 500 KCM, COLOR NEGRO DE LA MARCA CONDUMEX, INCLUYE: SUMINISTRO DE MATERIALES, ACARREOS, INSTALACIÓN, PRUEBAS, MANO DE OBRA, EQUIPO Y HERRAMIENTA.</t>
  </si>
  <si>
    <t>UI-IEI-068</t>
  </si>
  <si>
    <t>SUMINISTRO Y COLOCACIÒN DE TABLERO I LINE DE SOBREPONER PJ1200M223A PARA 22 CIRCUITOS, 3 FASES 4 HILOS, 250 VC.D. MARCA SQUARED, CON INTERRUPTOR PRINCIPAL, CAPACIDAD INTERRUPTIVA 1200 A. INCLUYE: MATERIAL, MANO DE OBRA, FIJACIÒN, CONEXIONES Y PRUEBAS.</t>
  </si>
  <si>
    <t>UI-IEI-062</t>
  </si>
  <si>
    <t>SUMINISTRO Y COLOCACIÓN DE INTERRUPTOR TERMOMAGNÈTICO MAL361200 MARCA SQUARED, DE 3X1200 AMPERES, 3 POLOS, 600 VAC, 25 KA. INCLUYE: GABINETE MA100SMX SQUARED, INSTALACIÓN, CONEXIONES Y PRUEBAS.</t>
  </si>
  <si>
    <t>UI-IEI-155</t>
  </si>
  <si>
    <t>SUMINISTRO E INSTALACIÒN DE TRANSFORMADOR TRIFASICO DE PEDESTAL DE 300 KVA MARCA PROLEC O SIMILAR, RELACIÒN 13200-127/220 FABRICADO EN ACERO INOXIDABLE CONEXIÒN DELTLA-ESTRELLA CON DOS DERIVACIONES NOMINALES ARRIBA Y DOS DERIVACIONES NOMINALES ABAJO. INCLUYE: CARGA Y MANIOBRAS, TERMINAL CONTRACTIL FRIO, ZAPATAS TERMINAL CAL 3/0 CON 1 BARRENO DE 1/2", CODO OPERACIÒN CON CARGA 15KV CAL 3/0, ADAPTADOR DE TIERRAS, INSERTO OPERACIÒN, CONEXIÒN, MATERIAL, MANO DE OBRA, HERRAMIENTA Y EQUIPO.</t>
  </si>
  <si>
    <t>SUMINISTRO Y TENDIDO DE TUBERIA TIPO PAD DE 3" (75mm) DE DIÁMETRO LISO RD 17, INCLUYE: UTRAZO, EXCAVACIÓN, CAMA DE ARENA, RELLENO COMPACTADO, CONEXIÒN, CURVAS, CONECTORES, UNION A REGISTRO, ABOCINADO, MANO DE OBRA Y HERRAMIENTA.</t>
  </si>
  <si>
    <t>SUMINISTRO E INSTALACIÓN DE EQUIPO DE AIRE ACONDICIONADO TIPO MINISPLIT DE 3 TON. (36,000 BTU´s) TIPO MURO, MARCA YORK, MODELO YHKE36ZJ6AMBORX, 16 SEER, GAS REFRIGERANTE R410A, 230 VOLTS/60HZ, A CUALQUIER NIVEL Y GRADO DE DIFICULTAD. INCLUYE: SUMINISTRO DE UNIDAD INTERIOR Y UNIDAD EXTERIOR, INSTALACIÓN Y CONEXIÓN, MATERIALES, TUBERÍAS DE COBRE FLEXIBLE, AISLAMIENTO E IMPERMEABILIZACIÓN DE TUBERÍAS, INTERRUPTOR TERMOMAGNÉTICO DE 2X40 AMP., CABLE DE USO RUDO Y CONDUCTOR CAL 8 Y 10 AWG MARCA CONDUMEX AL TABLERO, FIJACIÓN DE EVAPORADOR A MURO, BASE ANTIVIBRATORIA PARA CONDENSADOR DE ÁNGULO DE 2"X2"X1/4" CON TACONES DE NEOPRENO, TUBERÍA LICUATITE DE 3/4", TUBERÍA DE DESAGÜE DE CPVC DE 3/4" CON DESCARGA A PISO SEPARADO 5 MT. DEL EDIFICIO, MANO DE OBRA, HERRAMIENTA, EQUIPO, ANDAMIOS, CARGAS, DESCARGAS, ACARREOS, ELEVACIONES, TRAZO, NIVELACIÓN, CANALIZACIÓN, PRUEBAS DE ARRANQUE Y FUGA DE GAS, LIMPIEZA DEL AREA DE TRABAJO Y TODO LO NECESARIO PARA SU CORRECTO FUNCIONAMIENTO.</t>
  </si>
  <si>
    <t>SUMINISTRO E INSTALACIÓN DE EQUIPO DE AIRE ACONDICIONADO TIPO MINISPLIT DE 1.5 TON. (18,000 BTU´s) TIPO MURO, MARCA YORK, MODELO YHJE18ZJ6AXBORX, 16 SEER, GAS REFRIGERANTE R410A, 230 VOLTS/60HZ, A CUALQUIER NIVEL Y GRADO DE DIFICULTAD. INCLUYE: SUMINISTRO DE UNIDAD INTERIOR Y UNIDAD EXTERIOR, INSTALACIÓN Y CONEXIÓN, MATERIALES, TUBERÍAS DE COBRE FLEXIBLE, AISLAMIENTO E IMPERMEABILIZACIÓN DE TUBERÍAS, INTERRUPTOR TERMOMAGNÉTICO DE 2X20 AMP., CABLE DE USO RUDO Y CONDUCTOR CAL 10 AWG MARCA CONDUMEX AL TABLERO, FIJACIÓN DE EVAPORADOR A MURO, BASE ANTIVIBRATORIA PARA CONDENSADOR DE ÁNGULO DE 2"X2"X1/4" CON TACONES DE NEOPRENO, TUBERÍA LICUATITE DE 3/4", TUBERÍA DE DESAGÜE DE CPVC DE 3/4" CON DESCARGA A PISO SEPARADO 5 MT. DEL EDIFICIO, MANO DE OBRA, HERRAMIENTA, EQUIPO, ANDAMIOS, CARGAS, DESCARGAS, ACARREOS, ELEVACIONES, TRAZO, NIVELACIÓN, CANALIZACIÓN, PRUEBAS DE ARRANQUE Y FUGA DE GAS, LIMPIEZA DEL AREA DE TRABAJO Y TODO LO NECESARIO PARA SU CORRECTO FUNCIONAMIENTO.</t>
  </si>
  <si>
    <t>SUMINISTRO E INSTALACIÓN DE EQUIPO DE AIRE ACONDICIONADO TIPO MINISPLIT DE 1 TON. (12,000 BTU´s) TIPO MURO, MARCA YORK, MODELO YHJE12ZJ6AXBORX, 16.5 SEER, GAS REFRIGERANTE R410A, 230 VOLTS/60HZ, A CUALQUIER NIVEL Y GRADO DE DIFICULTAD. INCLUYE: SUMINISTRO DE UNIDAD INTERIOR Y UNIDAD EXTERIOR, INSTALACIÓN Y CONEXIÓN, MATERIALES, TUBERÍAS DE COBRE FLEXIBLE, AISLAMIENTO E IMPERMEABILIZACIÓN DE TUBERÍAS, INTERRUPTOR TERMOMAGNÉTICO DE 2X20 AMP., CABLE DE USO RUDO Y CONDUCTOR CAL 10 AWG MARCA CONDUMEX AL TABLERO, FIJACIÓN DE EVAPORADOR A MURO, BASE ANTIVIBRATORIA PARA CONDENSADOR DE ÁNGULO DE 2"X2"X1/4" CON TACONES DE NEOPRENO, TUBERÍA LICUATITE DE 3/4", TUBERÍA DE DESAGÜE DE CPVC DE 3/4" CON DESCARGA A PISO SEPARADO 5 MT. DEL EDIFICIO, MANO DE OBRA, HERRAMIENTA, EQUIPO, ANDAMIOS, CARGAS, DESCARGAS, ACARREOS, ELEVACIONES, TRAZO, NIVELACIÓN, CANALIZACIÓN, PRUEBAS DE ARRANQUE Y FUGA DE GAS, LIMPIEZA DEL AREA DE TRABAJO Y TODO LO NECESARIO PARA SU CORRECTO FUNCIONAMIENTO.</t>
  </si>
  <si>
    <t>SUMINISTRO E INSTALACIÓN DE EQUIPO DE AIRE ACONDICIONADO TIPO MINISPLIT DE 2 TON. (24,000 BTU´s) TIPO MURO, MARCA YORK, MODELO YHJE24ZJ6AXBORX, 17 SEER, GAS REFRIGERANTE R410A, 230 VOLTS/60HZ, A CUALQUIER NIVEL Y GRADO DE DIFICULTAD. INCLUYE: SUMINISTRO DE UNIDAD INTERIOR Y UNIDAD EXTERIOR, INSTALACIÓN Y CONEXIÓN, MATERIALES, TUBERÍAS DE COBRE FLEXIBLE, AISLAMIENTO E IMPERMEABILIZACIÓN DE TUBERÍAS, INTERRUPTOR TERMOMAGNÉTICO DE 2X30 AMP., CABLE DE USO RUDO Y CONDUCTOR CAL 8 Y 10  AWG MARCA CONDUMEX AL TABLERO, FIJACIÓN DE EVAPORADOR A MURO, BASE ANTIVIBRATORIA PARA CONDENSADOR DE ÁNGULO DE 2"X2"X1/4" CON TACONES DE NEOPRENO, TUBERÍA LICUATITE DE 3/4", TUBERÍA DE DESAGÜE DE CPVC DE 3/4" CON DESCARGA A PISO SEPARADO 5 MT. DEL EDIFICIO, MANO DE OBRA, HERRAMIENTA, EQUIPO, ANDAMIOS, CARGAS, DESCARGAS, ACARREOS, ELEVACIONES, TRAZO, NIVELACIÓN, CANALIZACIÓN, PRUEBAS DE ARRANQUE Y FUGA DE GAS, LIMPIEZA DEL AREA DE TRABAJO Y TODO LO NECESARIO PARA SU CORRECTO FUNCIONAMIENTO.</t>
  </si>
  <si>
    <t>SUMINISTRO E INSTALACIÓN DE EQUIPO DE AIRE ACONDICIONADO TIPO MINISPLIT DE 4 TON. (48,000 BTU´s) PISO TECHO, MARCA YORK, MODELO YFJE48BZJ6AMORX , 18 SEER, GAS REFRIGERANTE R410A, 230 VOLTS/60HZ, A CUALQUIER NIVEL Y GRADO DE DIFICULTAD. INCLUYE: SUMINISTRO DE UNIDAD INTERIOR Y UNIDAD EXTERIOR, INSTALACIÓN Y CONEXIÓN, MATERIALES, TUBERÍAS DE COBRE FLEXIBLE, AISLAMIENTO E IMPERMEABILIZACIÓN DE TUBERÍAS, INTERRUPTOR TERMOMAGNÉTICO DE 2X50 AMP., CABLE DE USO RUDO Y CONDUCTOR CAL 8 Y 10 AWG MARCA CONDUMEX AL TABLERO, FIJACIÓN DE EVAPORADOR A MURO, BASE ANTIVIBRATORIA PARA CONDENSADOR DE ÁNGULO DE 2"X2"X1/4" CON TACONES DE NEOPRENO, TUBERÍA LICUATITE DE 3/4", TUBERÍA DE DESAGÜE DE CPVC DE 3/4" CON DESCARGA A PISO SEPARADO 5 MT. DEL EDIFICIO, MANO DE OBRA, HERRAMIENTA, EQUIPO, ANDAMIOS, CARGAS, DESCARGAS, ACARREOS, ELEVACIONES, TRAZO, NIVELACIÓN, CANALIZACIÓN, PRUEBAS DE ARRANQUE Y FUGA DE GAS, LIMPIEZA DEL AREA DE TRABAJO Y TODO LO NECESARIO PARA SU CORRECTO FUNCIONAMIENTO.</t>
  </si>
  <si>
    <t>UI-IEI-006</t>
  </si>
  <si>
    <t>SALIDA PARA AIRE ACONDICIONADO TIPO MINI-SPLIT CON TUBERÌA CONDUIT GALVANIZADA PARED GRUESA DE 13, 19 Y 25 mm., CON UN DESARROLLO DE HASTA 12.0 m. A LA BASE. INCLUYE: TUBO GALVANIZADO PARED GRUESA, CONECTOR, CAJA REGISTRO SERIE RECTANGULAR CONDULET DE 3/4", CON TAPA CIEGA DS-100 A PRUEBA DE LLUVIA, CONECTOR GLANDULA, ABRAZADERA, FIJACIÒN A MURO Y TODO LO NECESARIO PARA SU CORRECTA EJECUCIÓN. (VER PLANO ELÉCTRICO).</t>
  </si>
  <si>
    <t>Sal.</t>
  </si>
  <si>
    <t>UI-IEI-160</t>
  </si>
  <si>
    <t xml:space="preserve">SUMINISTRO Y COLCOACIÓN DE LUMINARIA SOLAR URBAN DE 75 WATTS. INCLUYE: GENERADOR FOTOVOLTAICO DE 320 Wp/12vcd, CAÑÓN DE ORIENTACIÓN, LÁMPARA URBAN SAECSA IP65, POTENCIA DE 84 WATTS, GABINETE SAECSA ANTIVANDÁLICO SELLADO CON BATERÍA CADESA 4140 Wh LIBRE DE MANTENIMIENTO, CONTROLADOR DE CARGA DE 15 aMP, CONFORMADO CON TARJETA DE GESTIÓN EDOCA Y DRIVER CON DIMMER PARA ALIMENTACIÓN 30 VCD DE LÁMPARA, TORNILLERÍA Y CABLES DE CONEXIÓN, POSTE METÁLICO DE 9 m CÓNICO, PINTURA GRIS ALUMINIO, BASE TRONCOPIRAMIDAL DE CONRETO CON ANCLAS DE 3/4" DE 0.50X0.70X0.70 m, EXCAVACIÒN, RELLENO, INSTALACIÓN E HINCADO DE POSTE, CONEXIONES, PRUEBAS Y TODO LO NECESARIO PARA SU CORRECTO FUNCIONAMIENTO. </t>
  </si>
  <si>
    <t>UI-IEI-161</t>
  </si>
  <si>
    <t>Pza.</t>
  </si>
  <si>
    <t>SUMINISTRO Y COLCOACIÓN DE LUMINARIA HOROLOGIUM, MODELO 25HLED2501MV30N, MARCA TECNOLITE DE 100-227 VOLTS, DE 25 WATTS, 50/60 HZ, DE 2120 LUMNES, 3000 K LUZ SUAVE CÁLIDA. INCLUYE: LÁMPARA HOROLOGIUM DE 25 WATTS, CONDUCTOR AWG CALIBRE 8 Y CALIBRE 8 DESNUDO PARA TIERRA FÍSICA, TUBO CONDUIT TIPO PESADO DE 1", TORNILLERÍA Y CABLES DE CONEXIÓN Y ALIMENTACIÓN, BASE DE CONCRETO DE 30 CMS DE DIÁMETRO CON ANCLAS DE 1/2", EXCAVACION, RELLENO, INSTALACIÓN, CONEXIONES, PRUEBAS Y TODO LO NECESARIO PARA SU CORRECTO FUNCIONAMIENTO. GARANTÍA DE 5 AÑOS.</t>
  </si>
  <si>
    <t xml:space="preserve">SUMINISTROY COLOCACIÓN DE TABLERO DE SOBREPONER MODELO NQ184L10014S DE 3X100 AMP. PARA  18 CIRCUITOS, 3 FASES 4 HILOS, 240 Vc.d MARCA SQUARE D. INCLUYE: MANO DE OBRA, HERRAMIENTA, CONEXIÒN, FIJACIÓN EN MURO, PEINADO DE CONDUCTORES, 2 TUBOS CONDUIT GALVANIZADO PARED GRUESA 50 mm, CONECTOR PARA TRANSICIÒN DE TUBERIA A PVC, EQUIPO, ANDAMIOS, CARGAS, DESCARGAS, ACARREOS, ELEVACIONES, PRUEBAS, LIMPIEZA DEL AREA DE TRABAJO Y TODO LO NECESARIO PARA SU CORRECTO FUNCIONAMIENTO. </t>
  </si>
  <si>
    <t>SUMINISTRO Y COLOCACIÒN DE ESCALERA RECTA, CON POSTES DE APOYO DE PERFIL HSS 6"X6"X1/4", FIJADO A PLACA BASE 35X35 cm DE ACERO A-36 DE 5/8" (16 mm.) CON 8 ANCLAS DE REDONDO DE 3/4" X  90 cm, VIGAS A BASE DE CANAL MONTEN EN CAJA DE 6" X 2", DESCANSO CON SOPORTE PERIMETRAL A BASE DE CANAL MONTEN DE 6" X 2" EN CAJA Y REFUERZOS DE PTR DE 4" X 4", ESCALONES DE 30 cm de HUELLA Y 17 cm DE PERALTE, A BASE DE ANGULO DE 2” X 1/4” REFORZADO CON VARILLA DE 3/8” PARA RECIBIR COLADO DE CONCRETO F’c=250 kg/cm² DE 5 cm DE ESPESOR ACABADO DESLAVADO CON GRANZÒN DE 1/4". INCLUYE: TRAZO, HABILITADO, ELEVACIONES, ACARREOS, CORTES,  SOLDADURA, TUERCAS Y RONDANAS,  PRIMER ANTICORROSIVO, PINTURA EPÓXICA MARCA DUPONT A DOS MANOS, COLOR INIDICADO EN OBRA Y TODO LO NECESARIO PARA SU COLOCACIÓN, (SEGÚN DETALLE DE PLANO).</t>
  </si>
  <si>
    <t>"LOS PRECIOS SON ACORDE A LOS PRINCIPIOS DE AUSTERIDAD, PLANEACIÓN, EFICIENCIA, EFICACIA, ECONOMÍA, TRANSPARENCIA Y HONRADEZ, DE ACUERDO AL ARTÍCULO 137 DE LA CONSTITUCIÓN POLÍTICA DEL ESTADO LIBRE Y SOBERANO DE OAXACA, POR LO QUE, BAJO PROTESTA DE DECIR VERDAD, MANIFESTAMOS QUE LOS COSTOS PLASMADOS EN EL PRESENTE PRESUPUESTO, SON APEGADOS A DICHOS PRINCIPIOS, QUEDANDO BAJO LA MÁS ESTRICTA RESPONSABILIDAD, LA INFORMACIÓN CONTENIDA, POR PARTE DE QUIENES AUTORIZAN EL PRESENTE DOCUMENTO".</t>
  </si>
  <si>
    <t>CATÁLOGO DE CONCEPTOS Y CANTIDADES DE OBRAS</t>
  </si>
  <si>
    <t>EO-920051985-N1-2023</t>
  </si>
  <si>
    <t xml:space="preserve">CIUDAD UNIVERSITARIA S/N, BARRIO SANTA CRUZ, 4A SECCIÓN, SANTO DOMINGO TEHUANTEPEC, OAXACA, C.P. 70760. </t>
  </si>
  <si>
    <t>DESCRIPCIÓN GENERAL DE LA OBRA Y UBICACIÓN:</t>
  </si>
  <si>
    <t xml:space="preserve">
</t>
  </si>
  <si>
    <t>ELABORÓ: DEPARTAMENTO DE PROYECTOS, CONSTRUCCIÓN Y MANTENIMIENTO.</t>
  </si>
  <si>
    <t>EL EDIFICIO DE POSGRADO EN LA UNISTMO, CAMPUS TEHUANTEPEC, CONSTARÁ DE DOS NIVELES, CON DIRECCIÓN EN CIUDAD UNIVERSITARIA S/N, BARRIO SANTA CRUZ, 4A SECCIÓN, SANTO DOMINGO TEHUANTEPEC, OAXACA, C.P. 70760. CONTARÁ CON UN ÁREA DE CONSTRUCCIÓN DE 1,172.66 M2.LOS TRABAJOS A REALIZAR SON:1745.89 M2 DE TRABAJOS PRELIMINARES QUE INCLUYEN: 192 ML DE TRAZO DE LÍNEAS DE AGUA Y DRENAJE, 53.89 M3 DE RENIVELACIÓN Y 1500 ML DESCONEXIÓN Y RETIRO DE CABLEADO XLP A 15 KV CALIBRE 1/0 EXISTENTE; 51.75 M2 DE MURO DE DUROCK DE 118 MM DE ESPESOR, ACABADO A DOS CARAS CON PLACA DE 13 MM DE ESPESOR; FIRME DE CONCRETO DE F´C=200 KG/CM² (451.84 M2), QUE INCLUYEN: 442.84 M2 DE 10 CMS DE ESPESOR, 5 M2 DE 6 CM DE ESPESOR, REFORZADOS CON MALLA ELECTROSOLDADA 6X6/10-10 Y 4 ML DE CHAFLÁN DE CONCRETO DE 10X10 CM DE F´C=150 KG/CM²; 1 BASE DE TINACO 1.20X1.20X0.60 M Y 2 MESETAS DE CONCRETO DE 1.60 X 0.50 X 0.85 M, CONCRETO DE F'C=250 KG/CM2 Y VARILLAS DE 3/8"; 923.7 M2 DE LOSETA DE CERÁMICA ANTIDERRAPANTE DE 33X33 CM, ASENTADA CON ADHESIVO GRIS-CEMENTO-ARENA 1:1/2:3; 54.899 M2 DE LAMBRÍN DE AZULEJO DE 31X61 CM, COLOCADO CON ADHESIVO BLANCO ANTIDESLIZAMIENTO; 4348.49 M2 DE PINTURA ACRÍLICA, 4.86 M2 DE IMPERMEABILIZANTE PREFABRICADO EN LOSA DE CONCRETO Y 318.00 M2 DE PLAFÓN DE POLIESTIRENO EN PLANTA ALTA; 20 HUECOS EN FALSO PLAFÓN DE PLACA DE POLIESTIRENO, PARA ALOJAR LUMINARIA DE 1.19X0.29 M., REFORZANDO EL PERÍMETRO CON TEE DE ALUMINIO; 9 PUERTAS DE CANCELERÍA QUE INCLUYEN: 2 DE 1.00X2.20, 2 DE 0.90X2.2, 1 DE 3X2.85, 3 DE 2.50X0.85 Y 1.60X2.85 METROS; 200.58 M2 DE VENTANA DE ALUMINIO ANODIZADO DE 2", 26.21 M2 DE MAMPARAS EN BAÑOS Y 8.10 ML DE BARANDAL Y RAMPA DE ACERO INOXIDABLE; 1 PUERTA DE 0.90X2.20 METROS DE PERFIL TUBULAR RECTANGULAR DE 4" X 1 1/2" CAL 18; 6.17 ML DE ESCALERA MARINA 6.17 ML, 7.5 ML DE ESCALERA RECTA Y 46.60 ML DE BARANDAL DE 1.00 DE ALTURA; 27 PUERTAS DE TAMBOR CON TRIPLAY DE CAOBILLA DE 6 MM, QUE INCLUYEN: 17 DE 1.00MX2.20M, 8 DE 1.20MX2.20M, 1 DE 1.90MX2.20M Y 1 DE 2MX2.20M; 2 VÁLVULAS DE ESFERA TUBOPLUS, 1 DE 1" Y 1 DE 1 1/4" MM Y 2 VÁLVULAS DE CIERRE DE PASO DE PVC DE 1" A 2"; 2 REGISTROS HIDRÁULICOS DE 50 X 40 X 40 CM, CON TABICÓN PESADO DE 10 X 14 X 28 CM, APLANADOS CON MORTERO CEMENTO-ARENA 1:4; 10 REGISTROS SANITARIOS DE 40 X 60 CM Y HASTA 1.05 M., CON TABICÓN PESADO DE 10 X 14 X 28 CM, APLANADOS CON MORTERO CEMENTO-ARENA 1:4; 1 POZO DE VISITA DE TABICÓN DE 1.00 A 1.50 M. DE PROFUNDIDAD, APLANADO INTERIOR Y EXTERIOR, ARO Y TAPA H-20 DE POLIPROPILENO; 135 ML DE TUBERÍA QUE INCLUYEN: 75 ML DE TUBO SANITARIO DE PVC REFORZADO DE 4" Y 60 ML DE 6", CON CONEXIÓN A REGISTROS, TRAZO, EXCAVACIÓN Y CAMA DE ARENA; 74.5 ML DE LÍNEA DE ALIMENTACIÓN HIDRÁULICA CON TUBOPLUS DE 3/4" Y 1" Y TUBERÍA PVC DE 1" Y 2" CON CONEXIÓN, TRAZO, EXCAVACIÓN, CAMA DE ARENA; 1 TINACO DE 1,100 L, 4 LAVABOS DE PORCELANA, 5 W.C. DE CERÁMICA, 1 MINGITORIO ECOLÓGICO Y 1 TARJA DE ACERO INOXIDABLE; 3 COLADERAS PARA PISO, 5 DISPENSADORES DE TOALLAS, 5 DESPACHADORES DE PAPEL, 2 DESPACHADORES DE JABÓN LÍQUIDO; 2.34 M2 DE ESPEJO DE 90 CM DE ALTO; CON CRISTAL DE 6 MM Y MARCO CON PERFIL DE ALUMINIO DE 5 CM; 29 ML DE SALIDA PARA AIRE ACONDICIONADO TIPO MINI SPLIT CON TUBERÍA CONDUIT GALVANIZADA PARED GRUESA DE 13, 19 Y 25 MM; 104 LUMINARIAS LEDS DE 2X16 WATTS, 5 LUMINARIAS DE 18 WATTS, 3 ARBOTANTES DE 20 WATTS Y 17 ARBOTANTES DE 40 WATTS; 1 LUMINARIA SOLAR URBAN DE 75 WATTS Y 1 LUMINARIA HOROLOGIUM, MODELO 25HLED2501MV30N, DE 100-227 VOLTS DE 25 WATTS; 127 CONTACTOS MONOFÁSICOS POLARIZADOS DÚPLEX DE 15 AMPERES; 81 SALIDAS PARA RED LAN CON CABLE UTP; SISTEMA DE ALARMA CON BANCO DE BATERÍAS, SENSORES DE MOVIMIENTO; SALIDA DE TELÉFONO Y VIDEO (CABLE HDMI); 4 REGISTROS DE RED A BASE DE MUROS DE TABICÓN DE 10X14X28 CM. TIPO BANCA DE 60X60X80 CM; 44 VENTILADORES DE TECHO, MODELO ULTRAVENT C5602L -127V- 60 HZ, INCLUYE CABLEADO CON CONDUCTOR THW CALIBRE NO. 12 AWG; EQUIPOS DE AIRE ACONDICIONADO TIPO MINI SPLIT CONSISTENTES EN 16 PIEZAS DE 1 TON, 1 PIEZA DE 1.5 TON, 2 PIEZAS DE 2 TON, 7 PIEZAS DE 3 TON Y 3 PIEZAS DE 4 TON; 45 INTERRUPTORES TERMOMAGNÉTICOS DE LAS SIGUIENTES CAPACIDADES: 2X20, 3X30, 3X40, 3X50, 3X70, 3X125, 3X200 Y 3X1200 AMPERES; 5 TABLEROS DE SOBREPONER MODELO NQ184L10014S DE 3X100 AMPERES PARA 18 CIRCUITOS, 3 FASES 4 HILOS, 240 V.C.D.; 1 TABLERO MODELO NF304AB22S CON INTERRUPTOR PRINCIPAL DE 3X250 AMPERES; 1 TABLERO DE ALUMBRADO MODELO NQ424AB225S PARA 42 CIRCUITOS, 3 FASES 4 HILOS, 240 V.C.D.; 1 TABLERO DE SOBREPONER I LINE PJ1200M223A PARA 22 CIRCUITOS, 3 FASES 4 HILOS.; 1 SUPRESOR DE TRANSITORIOS, MODELO TVS2HWA50X SQUARE D SURGELOGIG HWA 208 Y/120 V.C.A. 3F 4H 50K.; 2375.4 ML DE TUBO CONDUIT PVC DE 2",3" Y 4" Y TUBO PAD DE 3" DE DIÁMETRO Y ENCOFRADO DE TUBERÍA.; 7 REGISTROS PREFABRICADOS DE CONCRETO REFORZADO PARA MEDIA TENSIÓN, RMTB4-THF-N08, TIPO 4 EN BANQUETA DE 1.50 X 1.50 X 0.90 METROS.; 1 REGISTRO ELÉCTRICO DE TABICÓN DE 10X14X28 CM. TIPO BANCA DE 100X100X100 CM Y 6 REGISTROS DE 60X60X80 CM.; 15 SISTEMAS DE TIERRA FÍSICA, QUE INCLUYEN: 1 SISTEMA DE TIERRAS CON ELECTRODO TIPO CHEM-ROD Y 14 SISTEMAS DE TIERRA CON VARILLAS TIPO COPPER WELD DE 5/8".; 4022.1 ML DE CABLE THW CAL. 8, 6, 4, 500KCM, DESNUDO CAL. 8, 6, 1/0, XLP, DE 15 KV. CAL. 3/0 Y XLP, CALIBRE 3/0 AWG.; 1 TRANSFORMADOR TRIFÁSICO DE PEDESTAL DE 300 KVA.; 506.18 M2 DE TRABAJOS PRELIMINARES DE OBRA EXTERIOR, INCLUYEN: TRAZO Y NIVELACIÓN, DESPALME, EXCAVACIÓN Y MURETE DE ENRASE EN CIMENTACIÓN.; 398.4 ML DE CASTILLOS, CADENAS Y DENTELLÓN DE CONCRETO HECHO EN OBRA DE F'C=200 KG/CM² PARA CIMENTACIÓN DE PASILLOS.; 25.45 M2 DE BANQUETA DE CONCRETO F'C=150 KG/CM², 110 M2 DE FIRME DE CONCRETO F'C=200 KG/CM² Y 18.30 M2 DE LOSA DE CONCRETO F`C=250 KG/CM² PARA PASILLOS.</t>
  </si>
  <si>
    <t>CATÁLOGO DE CONCEPTOS</t>
  </si>
  <si>
    <t>(MONTO CON LETRA)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</si>
</sst>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quot;$&quot;#,##0.00"/>
    <numFmt numFmtId="167" formatCode="_(&quot;$&quot;* #,##0.00_);_(&quot;$&quot;* \(#,##0.00\);_(&quot;$&quot;* &quot;-&quot;??_);_(@_)"/>
    <numFmt numFmtId="168" formatCode="_-[$€-2]* #,##0.00_-;\-[$€-2]* #,##0.00_-;_-[$€-2]* &quot;-&quot;??_-"/>
  </numFmts>
  <fonts count="33">
    <font>
      <sz val="10"/>
      <name val="Arial"/>
    </font>
    <font>
      <sz val="8"/>
      <name val="Arial"/>
      <family val="2"/>
    </font>
    <font>
      <sz val="9"/>
      <name val="Arial"/>
      <family val="2"/>
    </font>
    <font>
      <sz val="10"/>
      <name val="Arial"/>
      <family val="2"/>
    </font>
    <font>
      <b/>
      <sz val="10"/>
      <name val="Arial"/>
      <family val="2"/>
    </font>
    <font>
      <sz val="10"/>
      <name val="Arial"/>
      <family val="2"/>
    </font>
    <font>
      <sz val="16"/>
      <name val="AvantGarde Bk BT"/>
      <family val="2"/>
    </font>
    <font>
      <sz val="10"/>
      <name val="Arial Black"/>
      <family val="2"/>
    </font>
    <font>
      <sz val="9"/>
      <name val="Arial Black"/>
      <family val="2"/>
    </font>
    <font>
      <b/>
      <sz val="17"/>
      <color rgb="FF000080"/>
      <name val="AvantGarde Bk BT"/>
      <family val="2"/>
    </font>
    <font>
      <b/>
      <sz val="12"/>
      <name val="AvantGarde Bk BT"/>
      <family val="2"/>
    </font>
    <font>
      <b/>
      <sz val="30"/>
      <name val="AvantGarde Bk BT"/>
      <family val="2"/>
    </font>
    <font>
      <b/>
      <sz val="10.5"/>
      <name val="AvantGarde Bk BT"/>
      <family val="2"/>
    </font>
    <font>
      <b/>
      <sz val="24"/>
      <name val="AvantGarde Bk BT"/>
      <family val="2"/>
    </font>
    <font>
      <b/>
      <sz val="22"/>
      <name val="AvantGarde Bk BT"/>
      <family val="2"/>
    </font>
    <font>
      <b/>
      <sz val="11"/>
      <name val="Calibri"/>
      <family val="2"/>
      <scheme val="minor"/>
    </font>
    <font>
      <b/>
      <sz val="12"/>
      <name val="Calibri"/>
      <family val="2"/>
      <scheme val="minor"/>
    </font>
    <font>
      <sz val="11"/>
      <name val="Calibri"/>
      <family val="2"/>
      <scheme val="minor"/>
    </font>
    <font>
      <b/>
      <sz val="10"/>
      <name val="Calibri"/>
      <family val="2"/>
      <scheme val="minor"/>
    </font>
    <font>
      <sz val="10"/>
      <name val="Calibri"/>
      <family val="2"/>
      <scheme val="minor"/>
    </font>
    <font>
      <sz val="9"/>
      <name val="Calibri"/>
      <family val="2"/>
      <scheme val="minor"/>
    </font>
    <font>
      <i/>
      <sz val="12"/>
      <name val="Calibri"/>
      <family val="2"/>
      <scheme val="minor"/>
    </font>
    <font>
      <b/>
      <i/>
      <sz val="10"/>
      <name val="Calibri"/>
      <family val="2"/>
      <scheme val="minor"/>
    </font>
    <font>
      <b/>
      <u/>
      <sz val="10"/>
      <name val="Calibri"/>
      <family val="2"/>
      <scheme val="minor"/>
    </font>
    <font>
      <sz val="9"/>
      <color theme="1"/>
      <name val="Arial"/>
      <family val="2"/>
    </font>
    <font>
      <sz val="8"/>
      <name val="Arial"/>
      <family val="2"/>
    </font>
    <font>
      <sz val="10"/>
      <color theme="1"/>
      <name val="Calibri"/>
      <family val="2"/>
      <scheme val="minor"/>
    </font>
    <font>
      <b/>
      <sz val="10"/>
      <color theme="1"/>
      <name val="Calibri"/>
      <family val="2"/>
      <scheme val="minor"/>
    </font>
    <font>
      <b/>
      <sz val="22"/>
      <name val="Calibri"/>
      <family val="2"/>
      <scheme val="minor"/>
    </font>
    <font>
      <i/>
      <sz val="11"/>
      <name val="Calibri"/>
      <family val="2"/>
      <scheme val="minor"/>
    </font>
    <font>
      <u/>
      <sz val="14"/>
      <name val="Calibri"/>
      <family val="2"/>
      <scheme val="minor"/>
    </font>
    <font>
      <sz val="6"/>
      <name val="Calibri"/>
      <family val="2"/>
      <scheme val="minor"/>
    </font>
    <font>
      <sz val="8"/>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3"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s>
  <cellStyleXfs count="8">
    <xf numFmtId="0" fontId="0" fillId="0" borderId="0"/>
    <xf numFmtId="44" fontId="5" fillId="0" borderId="0" applyFont="0" applyFill="0" applyBorder="0" applyAlignment="0" applyProtection="0"/>
    <xf numFmtId="0" fontId="3" fillId="0" borderId="0"/>
    <xf numFmtId="168" fontId="3" fillId="0" borderId="0" applyFont="0" applyFill="0" applyBorder="0" applyAlignment="0" applyProtection="0"/>
    <xf numFmtId="16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cellStyleXfs>
  <cellXfs count="151">
    <xf numFmtId="0" fontId="0" fillId="0" borderId="0" xfId="0"/>
    <xf numFmtId="0" fontId="1" fillId="0" borderId="0" xfId="0" applyFont="1"/>
    <xf numFmtId="0" fontId="6" fillId="0" borderId="0" xfId="0" applyFont="1"/>
    <xf numFmtId="0" fontId="0" fillId="0" borderId="0" xfId="0" applyAlignment="1">
      <alignment horizontal="center"/>
    </xf>
    <xf numFmtId="0" fontId="1" fillId="0" borderId="0" xfId="0" applyFont="1" applyAlignment="1">
      <alignment horizontal="left"/>
    </xf>
    <xf numFmtId="0" fontId="3" fillId="0" borderId="0" xfId="5"/>
    <xf numFmtId="0" fontId="2" fillId="0" borderId="0" xfId="5" applyFont="1" applyAlignment="1">
      <alignment horizontal="justify" vertical="center" wrapText="1"/>
    </xf>
    <xf numFmtId="0" fontId="7" fillId="0" borderId="0" xfId="5" applyFont="1"/>
    <xf numFmtId="0" fontId="7" fillId="0" borderId="0" xfId="5" applyFont="1" applyAlignment="1">
      <alignment horizontal="center"/>
    </xf>
    <xf numFmtId="167" fontId="8" fillId="0" borderId="0" xfId="6" applyNumberFormat="1" applyFont="1" applyBorder="1" applyAlignment="1">
      <alignment horizontal="center" vertical="center"/>
    </xf>
    <xf numFmtId="0" fontId="4" fillId="0" borderId="0" xfId="5" applyFont="1" applyAlignment="1">
      <alignment horizontal="right"/>
    </xf>
    <xf numFmtId="0" fontId="4" fillId="0" borderId="0" xfId="5" applyFont="1" applyAlignment="1">
      <alignment horizontal="center"/>
    </xf>
    <xf numFmtId="0" fontId="3" fillId="0" borderId="0" xfId="5" applyAlignment="1">
      <alignment horizontal="center"/>
    </xf>
    <xf numFmtId="0" fontId="9" fillId="0" borderId="0" xfId="5" applyFont="1" applyAlignment="1">
      <alignment vertical="center" wrapText="1"/>
    </xf>
    <xf numFmtId="0" fontId="10" fillId="0" borderId="0" xfId="0" applyFont="1" applyAlignment="1">
      <alignment vertical="center"/>
    </xf>
    <xf numFmtId="0" fontId="16" fillId="2" borderId="1" xfId="2" applyFont="1" applyFill="1" applyBorder="1" applyAlignment="1">
      <alignment horizontal="center" vertical="center"/>
    </xf>
    <xf numFmtId="2" fontId="16" fillId="2" borderId="1" xfId="2" applyNumberFormat="1" applyFont="1" applyFill="1" applyBorder="1" applyAlignment="1">
      <alignment horizontal="center" vertical="center"/>
    </xf>
    <xf numFmtId="2" fontId="3" fillId="0" borderId="0" xfId="0" applyNumberFormat="1" applyFont="1"/>
    <xf numFmtId="0" fontId="18" fillId="0" borderId="6" xfId="0" applyFont="1" applyBorder="1" applyAlignment="1">
      <alignment horizontal="center" vertical="center"/>
    </xf>
    <xf numFmtId="165" fontId="18" fillId="0" borderId="6" xfId="0" applyNumberFormat="1" applyFont="1" applyBorder="1" applyAlignment="1">
      <alignment horizontal="center" vertical="center"/>
    </xf>
    <xf numFmtId="165" fontId="18" fillId="0" borderId="8" xfId="0" applyNumberFormat="1" applyFont="1" applyBorder="1" applyAlignment="1">
      <alignment horizontal="center" vertical="center"/>
    </xf>
    <xf numFmtId="0" fontId="12" fillId="0" borderId="0" xfId="5" applyFont="1" applyAlignment="1">
      <alignment vertical="justify" wrapText="1"/>
    </xf>
    <xf numFmtId="0" fontId="11" fillId="0" borderId="0" xfId="5" applyFont="1" applyAlignment="1">
      <alignment vertical="center"/>
    </xf>
    <xf numFmtId="0" fontId="13" fillId="0" borderId="0" xfId="5" applyFont="1" applyAlignment="1">
      <alignment vertical="center"/>
    </xf>
    <xf numFmtId="0" fontId="14" fillId="0" borderId="0" xfId="5" applyFont="1" applyAlignment="1">
      <alignment vertical="center" wrapText="1"/>
    </xf>
    <xf numFmtId="0" fontId="19" fillId="0" borderId="7" xfId="0" applyFont="1" applyBorder="1" applyAlignment="1">
      <alignment horizontal="justify" vertical="center"/>
    </xf>
    <xf numFmtId="0" fontId="19" fillId="0" borderId="6" xfId="0" applyFont="1" applyBorder="1" applyAlignment="1">
      <alignment horizontal="center" vertical="center"/>
    </xf>
    <xf numFmtId="165" fontId="19" fillId="0" borderId="6" xfId="0" applyNumberFormat="1" applyFont="1" applyBorder="1" applyAlignment="1">
      <alignment horizontal="center" vertical="center"/>
    </xf>
    <xf numFmtId="0" fontId="19" fillId="0" borderId="15" xfId="2" applyFont="1" applyBorder="1"/>
    <xf numFmtId="165" fontId="19" fillId="0" borderId="8" xfId="0" applyNumberFormat="1" applyFont="1" applyBorder="1" applyAlignment="1">
      <alignment horizontal="center" vertical="center"/>
    </xf>
    <xf numFmtId="0" fontId="18" fillId="0" borderId="7" xfId="0" applyFont="1" applyBorder="1" applyAlignment="1">
      <alignment horizontal="justify" vertical="center"/>
    </xf>
    <xf numFmtId="0" fontId="16" fillId="0" borderId="0" xfId="5" applyFont="1" applyAlignment="1">
      <alignment horizontal="left" vertical="center" wrapText="1"/>
    </xf>
    <xf numFmtId="0" fontId="19" fillId="0" borderId="0" xfId="5" applyFont="1"/>
    <xf numFmtId="0" fontId="17" fillId="0" borderId="0" xfId="5" applyFont="1"/>
    <xf numFmtId="0" fontId="15" fillId="0" borderId="0" xfId="5" applyFont="1" applyAlignment="1">
      <alignment vertical="center"/>
    </xf>
    <xf numFmtId="0" fontId="21" fillId="0" borderId="0" xfId="5" applyFont="1" applyAlignment="1">
      <alignment horizontal="center" vertical="center"/>
    </xf>
    <xf numFmtId="165" fontId="18" fillId="0" borderId="16" xfId="0" applyNumberFormat="1" applyFont="1" applyBorder="1" applyAlignment="1">
      <alignment horizontal="center" vertical="center"/>
    </xf>
    <xf numFmtId="0" fontId="18" fillId="0" borderId="7" xfId="0" applyFont="1" applyBorder="1" applyAlignment="1">
      <alignment horizontal="justify" vertical="center" wrapText="1"/>
    </xf>
    <xf numFmtId="0" fontId="19" fillId="0" borderId="6" xfId="0" applyFont="1" applyBorder="1" applyAlignment="1">
      <alignment horizontal="center" vertical="top"/>
    </xf>
    <xf numFmtId="165" fontId="19" fillId="0" borderId="6" xfId="0" applyNumberFormat="1" applyFont="1" applyBorder="1" applyAlignment="1">
      <alignment horizontal="center" vertical="top"/>
    </xf>
    <xf numFmtId="2" fontId="23" fillId="0" borderId="14" xfId="2" applyNumberFormat="1" applyFont="1" applyBorder="1" applyAlignment="1">
      <alignment horizontal="center"/>
    </xf>
    <xf numFmtId="2" fontId="23" fillId="0" borderId="7" xfId="0" applyNumberFormat="1" applyFont="1" applyBorder="1" applyAlignment="1">
      <alignment horizontal="center" vertical="center"/>
    </xf>
    <xf numFmtId="2" fontId="23" fillId="0" borderId="7" xfId="0" applyNumberFormat="1" applyFont="1" applyBorder="1" applyAlignment="1">
      <alignment horizontal="center" vertical="top"/>
    </xf>
    <xf numFmtId="0" fontId="19" fillId="0" borderId="15" xfId="2" applyFont="1" applyBorder="1" applyAlignment="1">
      <alignment horizontal="center"/>
    </xf>
    <xf numFmtId="0" fontId="16" fillId="2" borderId="1" xfId="2" applyFont="1" applyFill="1" applyBorder="1" applyAlignment="1">
      <alignment horizontal="center" vertical="center" wrapText="1"/>
    </xf>
    <xf numFmtId="0" fontId="19" fillId="0" borderId="13" xfId="2" applyFont="1" applyBorder="1" applyAlignment="1">
      <alignment wrapText="1"/>
    </xf>
    <xf numFmtId="49" fontId="19" fillId="0" borderId="13"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9" xfId="0" applyFont="1" applyBorder="1" applyAlignment="1">
      <alignment horizontal="center" vertical="center" wrapText="1"/>
    </xf>
    <xf numFmtId="0" fontId="1" fillId="0" borderId="0" xfId="0" applyFont="1" applyAlignment="1">
      <alignment horizontal="center" wrapText="1"/>
    </xf>
    <xf numFmtId="0" fontId="0" fillId="0" borderId="0" xfId="0" applyAlignment="1">
      <alignment wrapText="1"/>
    </xf>
    <xf numFmtId="165" fontId="19" fillId="0" borderId="8" xfId="0" applyNumberFormat="1" applyFont="1" applyBorder="1" applyAlignment="1">
      <alignment horizontal="center" vertical="top"/>
    </xf>
    <xf numFmtId="0" fontId="18" fillId="0" borderId="6" xfId="0" applyFont="1" applyBorder="1" applyAlignment="1">
      <alignment horizontal="center" vertical="top"/>
    </xf>
    <xf numFmtId="0" fontId="24" fillId="0" borderId="5" xfId="0" applyFont="1" applyBorder="1" applyAlignment="1">
      <alignment horizontal="center" vertical="top"/>
    </xf>
    <xf numFmtId="0" fontId="18" fillId="0" borderId="6" xfId="0" applyFont="1" applyBorder="1" applyAlignment="1">
      <alignment horizontal="center" vertical="top" wrapText="1"/>
    </xf>
    <xf numFmtId="0" fontId="22" fillId="3" borderId="14" xfId="2" applyFont="1" applyFill="1" applyBorder="1" applyAlignment="1">
      <alignment horizontal="justify" vertical="top" wrapText="1"/>
    </xf>
    <xf numFmtId="0" fontId="19" fillId="3" borderId="15" xfId="2" applyFont="1" applyFill="1" applyBorder="1" applyAlignment="1">
      <alignment horizontal="center" vertical="top"/>
    </xf>
    <xf numFmtId="2" fontId="23" fillId="3" borderId="14" xfId="2" applyNumberFormat="1" applyFont="1" applyFill="1" applyBorder="1" applyAlignment="1">
      <alignment horizontal="center"/>
    </xf>
    <xf numFmtId="0" fontId="19" fillId="3" borderId="15" xfId="2" applyFont="1" applyFill="1" applyBorder="1"/>
    <xf numFmtId="0" fontId="19" fillId="3" borderId="15" xfId="2" applyFont="1" applyFill="1" applyBorder="1" applyAlignment="1">
      <alignment horizontal="center"/>
    </xf>
    <xf numFmtId="0" fontId="19" fillId="3" borderId="16" xfId="2" applyFont="1" applyFill="1" applyBorder="1"/>
    <xf numFmtId="0" fontId="22" fillId="3" borderId="7" xfId="0" applyFont="1" applyFill="1" applyBorder="1" applyAlignment="1">
      <alignment horizontal="justify" vertical="center" wrapText="1"/>
    </xf>
    <xf numFmtId="0" fontId="18" fillId="3" borderId="6" xfId="0" applyFont="1" applyFill="1" applyBorder="1" applyAlignment="1">
      <alignment vertical="center"/>
    </xf>
    <xf numFmtId="2" fontId="23" fillId="3" borderId="7" xfId="0" applyNumberFormat="1" applyFont="1" applyFill="1" applyBorder="1" applyAlignment="1">
      <alignment vertical="center"/>
    </xf>
    <xf numFmtId="165" fontId="18" fillId="3" borderId="6" xfId="0" applyNumberFormat="1" applyFont="1" applyFill="1" applyBorder="1" applyAlignment="1">
      <alignment vertical="center"/>
    </xf>
    <xf numFmtId="0" fontId="18" fillId="3" borderId="6" xfId="0" applyFont="1" applyFill="1" applyBorder="1" applyAlignment="1">
      <alignment horizontal="center" vertical="center"/>
    </xf>
    <xf numFmtId="165" fontId="18" fillId="3" borderId="8" xfId="0" applyNumberFormat="1" applyFont="1" applyFill="1" applyBorder="1" applyAlignment="1">
      <alignment horizontal="center" vertical="center"/>
    </xf>
    <xf numFmtId="0" fontId="18" fillId="3" borderId="7" xfId="0" applyFont="1" applyFill="1" applyBorder="1" applyAlignment="1">
      <alignment horizontal="left" vertical="center" wrapText="1"/>
    </xf>
    <xf numFmtId="2" fontId="23" fillId="3" borderId="7" xfId="0" applyNumberFormat="1" applyFont="1" applyFill="1" applyBorder="1" applyAlignment="1">
      <alignment horizontal="center" vertical="center"/>
    </xf>
    <xf numFmtId="165" fontId="18" fillId="3" borderId="6" xfId="0" applyNumberFormat="1" applyFont="1" applyFill="1" applyBorder="1" applyAlignment="1">
      <alignment horizontal="center" vertical="center"/>
    </xf>
    <xf numFmtId="0" fontId="18" fillId="3" borderId="7" xfId="0" applyFont="1" applyFill="1" applyBorder="1" applyAlignment="1">
      <alignment horizontal="justify" vertical="center" wrapText="1"/>
    </xf>
    <xf numFmtId="0" fontId="19" fillId="3" borderId="6" xfId="0" applyFont="1" applyFill="1" applyBorder="1" applyAlignment="1">
      <alignment horizontal="center" vertical="center"/>
    </xf>
    <xf numFmtId="165" fontId="19" fillId="3" borderId="6" xfId="0" applyNumberFormat="1" applyFont="1" applyFill="1" applyBorder="1" applyAlignment="1">
      <alignment horizontal="center" vertical="center"/>
    </xf>
    <xf numFmtId="0" fontId="19" fillId="0" borderId="0" xfId="0" applyFont="1"/>
    <xf numFmtId="0" fontId="19" fillId="0" borderId="0" xfId="0" applyFont="1" applyAlignment="1">
      <alignment horizontal="center" vertical="top" wrapText="1"/>
    </xf>
    <xf numFmtId="0" fontId="19" fillId="0" borderId="0" xfId="0" applyFont="1" applyAlignment="1">
      <alignment horizontal="center" vertical="top"/>
    </xf>
    <xf numFmtId="165" fontId="19" fillId="0" borderId="0" xfId="0" applyNumberFormat="1" applyFont="1"/>
    <xf numFmtId="0" fontId="18" fillId="0" borderId="10" xfId="0" applyFont="1" applyBorder="1" applyAlignment="1">
      <alignment horizontal="justify" vertical="center" wrapText="1"/>
    </xf>
    <xf numFmtId="0" fontId="19" fillId="0" borderId="11" xfId="2" applyFont="1" applyBorder="1" applyAlignment="1">
      <alignment horizontal="center" vertical="center"/>
    </xf>
    <xf numFmtId="2" fontId="19" fillId="0" borderId="10" xfId="2" applyNumberFormat="1" applyFont="1" applyBorder="1" applyAlignment="1">
      <alignment horizontal="center" vertical="center"/>
    </xf>
    <xf numFmtId="166" fontId="19" fillId="0" borderId="11" xfId="2" applyNumberFormat="1" applyFont="1" applyBorder="1" applyAlignment="1">
      <alignment horizontal="center" vertical="center"/>
    </xf>
    <xf numFmtId="44" fontId="18" fillId="0" borderId="12" xfId="2" applyNumberFormat="1" applyFont="1" applyBorder="1" applyAlignment="1">
      <alignment horizontal="right" vertical="center"/>
    </xf>
    <xf numFmtId="2" fontId="19" fillId="0" borderId="0" xfId="0" applyNumberFormat="1" applyFont="1" applyAlignment="1">
      <alignment horizontal="center" vertical="top"/>
    </xf>
    <xf numFmtId="0" fontId="19" fillId="0" borderId="0" xfId="0" applyFont="1" applyAlignment="1">
      <alignment horizontal="center"/>
    </xf>
    <xf numFmtId="44" fontId="19" fillId="0" borderId="0" xfId="0" applyNumberFormat="1" applyFont="1"/>
    <xf numFmtId="2" fontId="19" fillId="0" borderId="0" xfId="0" applyNumberFormat="1" applyFont="1"/>
    <xf numFmtId="4" fontId="19" fillId="0" borderId="0" xfId="0" applyNumberFormat="1" applyFont="1" applyAlignment="1">
      <alignment shrinkToFit="1"/>
    </xf>
    <xf numFmtId="0" fontId="26" fillId="0" borderId="5" xfId="0" applyFont="1" applyBorder="1" applyAlignment="1">
      <alignment horizontal="center" vertical="top"/>
    </xf>
    <xf numFmtId="0" fontId="26" fillId="0" borderId="6" xfId="0" applyFont="1" applyBorder="1" applyAlignment="1">
      <alignment horizontal="justify" vertical="top" wrapText="1"/>
    </xf>
    <xf numFmtId="165"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lignment horizontal="left" vertical="top"/>
    </xf>
    <xf numFmtId="0" fontId="19" fillId="0" borderId="0" xfId="0" applyFont="1" applyAlignment="1">
      <alignment horizontal="center" wrapText="1"/>
    </xf>
    <xf numFmtId="0" fontId="19" fillId="0" borderId="0" xfId="0" applyFont="1" applyAlignment="1">
      <alignment horizontal="left"/>
    </xf>
    <xf numFmtId="0" fontId="19" fillId="0" borderId="7" xfId="0" applyFont="1" applyBorder="1" applyAlignment="1">
      <alignment horizontal="justify" vertical="top" wrapText="1"/>
    </xf>
    <xf numFmtId="49" fontId="26" fillId="0" borderId="5" xfId="0" applyNumberFormat="1" applyFont="1" applyBorder="1" applyAlignment="1">
      <alignment horizontal="center" vertical="top" wrapText="1"/>
    </xf>
    <xf numFmtId="0" fontId="26" fillId="0" borderId="15" xfId="0" applyFont="1" applyBorder="1" applyAlignment="1">
      <alignment horizontal="center" vertical="top"/>
    </xf>
    <xf numFmtId="2" fontId="23" fillId="0" borderId="14" xfId="2" applyNumberFormat="1" applyFont="1" applyBorder="1" applyAlignment="1">
      <alignment horizontal="center" vertical="top" wrapText="1"/>
    </xf>
    <xf numFmtId="0" fontId="19" fillId="0" borderId="13" xfId="2" applyFont="1" applyBorder="1" applyAlignment="1">
      <alignment horizontal="center" vertical="top" wrapText="1"/>
    </xf>
    <xf numFmtId="0" fontId="19" fillId="0" borderId="15" xfId="2" applyFont="1" applyBorder="1" applyAlignment="1">
      <alignment horizontal="center" vertical="top"/>
    </xf>
    <xf numFmtId="165" fontId="19" fillId="0" borderId="15" xfId="0" applyNumberFormat="1" applyFont="1" applyBorder="1" applyAlignment="1">
      <alignment horizontal="center" vertical="top"/>
    </xf>
    <xf numFmtId="0" fontId="19" fillId="0" borderId="5" xfId="0" applyFont="1" applyBorder="1" applyAlignment="1">
      <alignment horizontal="center" vertical="top"/>
    </xf>
    <xf numFmtId="4" fontId="23" fillId="0" borderId="7" xfId="0" applyNumberFormat="1" applyFont="1" applyBorder="1" applyAlignment="1">
      <alignment horizontal="center" vertical="top"/>
    </xf>
    <xf numFmtId="49" fontId="26" fillId="0" borderId="5" xfId="0" applyNumberFormat="1" applyFont="1" applyBorder="1" applyAlignment="1">
      <alignment horizontal="center" vertical="top"/>
    </xf>
    <xf numFmtId="0" fontId="19" fillId="0" borderId="6" xfId="0" applyFont="1" applyBorder="1" applyAlignment="1">
      <alignment horizontal="justify" vertical="top" wrapText="1"/>
    </xf>
    <xf numFmtId="44" fontId="19" fillId="0" borderId="6" xfId="0" applyNumberFormat="1" applyFont="1" applyBorder="1" applyAlignment="1">
      <alignment horizontal="center" vertical="top"/>
    </xf>
    <xf numFmtId="0" fontId="19" fillId="0" borderId="6" xfId="0" applyFont="1" applyBorder="1" applyAlignment="1">
      <alignment horizontal="justify" vertical="top"/>
    </xf>
    <xf numFmtId="0" fontId="19" fillId="0" borderId="7" xfId="0" applyFont="1" applyBorder="1" applyAlignment="1">
      <alignment horizontal="justify" vertical="top"/>
    </xf>
    <xf numFmtId="0" fontId="19" fillId="0" borderId="6" xfId="5" applyFont="1" applyBorder="1" applyAlignment="1">
      <alignment horizontal="justify" vertical="top" wrapText="1"/>
    </xf>
    <xf numFmtId="165" fontId="23" fillId="3" borderId="6" xfId="0" applyNumberFormat="1" applyFont="1" applyFill="1" applyBorder="1" applyAlignment="1">
      <alignment horizontal="center" vertical="center"/>
    </xf>
    <xf numFmtId="0" fontId="26" fillId="0" borderId="7" xfId="0" applyFont="1" applyBorder="1" applyAlignment="1">
      <alignment horizontal="justify" vertical="top" wrapText="1"/>
    </xf>
    <xf numFmtId="44" fontId="26" fillId="0" borderId="6" xfId="0" applyNumberFormat="1" applyFont="1" applyBorder="1" applyAlignment="1" applyProtection="1">
      <alignment horizontal="center" vertical="top"/>
      <protection locked="0"/>
    </xf>
    <xf numFmtId="0" fontId="26" fillId="0" borderId="6" xfId="0" applyFont="1" applyBorder="1" applyAlignment="1">
      <alignment horizontal="center" vertical="top"/>
    </xf>
    <xf numFmtId="0" fontId="26" fillId="0" borderId="6" xfId="0" applyFont="1" applyBorder="1" applyAlignment="1" applyProtection="1">
      <alignment horizontal="center" vertical="top"/>
      <protection locked="0"/>
    </xf>
    <xf numFmtId="44" fontId="19" fillId="0" borderId="6" xfId="0" applyNumberFormat="1" applyFont="1" applyBorder="1" applyAlignment="1" applyProtection="1">
      <alignment horizontal="center" vertical="top"/>
      <protection locked="0"/>
    </xf>
    <xf numFmtId="44" fontId="3" fillId="0" borderId="0" xfId="5" applyNumberFormat="1"/>
    <xf numFmtId="0" fontId="2" fillId="0" borderId="6" xfId="0" applyFont="1" applyBorder="1" applyAlignment="1">
      <alignment horizontal="center" vertical="top"/>
    </xf>
    <xf numFmtId="0" fontId="18" fillId="0" borderId="0" xfId="5" applyFont="1"/>
    <xf numFmtId="0" fontId="18" fillId="0" borderId="0" xfId="5" applyFont="1" applyAlignment="1">
      <alignment horizontal="center"/>
    </xf>
    <xf numFmtId="0" fontId="18" fillId="0" borderId="0" xfId="5" applyFont="1" applyAlignment="1">
      <alignment horizontal="left" vertical="center"/>
    </xf>
    <xf numFmtId="44" fontId="18" fillId="0" borderId="2" xfId="6" applyFont="1" applyBorder="1" applyAlignment="1">
      <alignment horizontal="center" vertical="center"/>
    </xf>
    <xf numFmtId="0" fontId="18" fillId="0" borderId="0" xfId="5" applyFont="1" applyAlignment="1">
      <alignment vertical="center"/>
    </xf>
    <xf numFmtId="44" fontId="18" fillId="0" borderId="3" xfId="6" applyFont="1" applyBorder="1" applyAlignment="1">
      <alignment horizontal="center" vertical="center"/>
    </xf>
    <xf numFmtId="0" fontId="19" fillId="0" borderId="0" xfId="5" applyFont="1" applyAlignment="1">
      <alignment vertical="center"/>
    </xf>
    <xf numFmtId="44" fontId="18" fillId="0" borderId="0" xfId="6" applyFont="1" applyBorder="1" applyAlignment="1">
      <alignment horizontal="center" vertical="center"/>
    </xf>
    <xf numFmtId="0" fontId="18" fillId="0" borderId="0" xfId="5" applyFont="1" applyAlignment="1">
      <alignment horizontal="right"/>
    </xf>
    <xf numFmtId="167" fontId="18" fillId="0" borderId="0" xfId="6" applyNumberFormat="1" applyFont="1" applyBorder="1" applyAlignment="1">
      <alignment horizontal="center" vertical="center"/>
    </xf>
    <xf numFmtId="0" fontId="18" fillId="0" borderId="0" xfId="5" applyFont="1" applyAlignment="1">
      <alignment horizontal="right" vertical="center"/>
    </xf>
    <xf numFmtId="167" fontId="18" fillId="0" borderId="4" xfId="6" applyNumberFormat="1" applyFont="1" applyBorder="1" applyAlignment="1">
      <alignment horizontal="center" vertical="center"/>
    </xf>
    <xf numFmtId="167" fontId="18" fillId="0" borderId="2" xfId="6" applyNumberFormat="1" applyFont="1" applyBorder="1" applyAlignment="1">
      <alignment horizontal="center" vertical="center"/>
    </xf>
    <xf numFmtId="0" fontId="19" fillId="0" borderId="0" xfId="0" applyFont="1" applyAlignment="1">
      <alignment horizontal="justify" vertical="top" wrapText="1"/>
    </xf>
    <xf numFmtId="0" fontId="20" fillId="0" borderId="0" xfId="5" applyFont="1" applyAlignment="1">
      <alignment horizontal="center" vertical="center" wrapText="1"/>
    </xf>
    <xf numFmtId="0" fontId="31" fillId="0" borderId="0" xfId="0" applyFont="1" applyAlignment="1">
      <alignment horizontal="justify" vertical="justify" wrapText="1"/>
    </xf>
    <xf numFmtId="0" fontId="28" fillId="0" borderId="0" xfId="5" applyFont="1" applyAlignment="1">
      <alignment horizontal="center" vertical="center"/>
    </xf>
    <xf numFmtId="0" fontId="29" fillId="0" borderId="0" xfId="5" applyFont="1" applyAlignment="1">
      <alignment horizontal="center" vertical="center"/>
    </xf>
    <xf numFmtId="0" fontId="15" fillId="0" borderId="0" xfId="5" applyFont="1" applyAlignment="1">
      <alignment horizontal="center" vertical="center" wrapText="1"/>
    </xf>
    <xf numFmtId="0" fontId="16" fillId="0" borderId="0" xfId="5" applyFont="1" applyAlignment="1">
      <alignment horizontal="left" vertical="center" wrapText="1"/>
    </xf>
    <xf numFmtId="0" fontId="20" fillId="0" borderId="0" xfId="5" applyFont="1" applyAlignment="1">
      <alignment horizontal="center" vertical="center" wrapText="1"/>
    </xf>
    <xf numFmtId="0" fontId="15" fillId="0" borderId="0" xfId="5" applyFont="1" applyAlignment="1">
      <alignment horizontal="center"/>
    </xf>
    <xf numFmtId="0" fontId="30" fillId="0" borderId="0" xfId="5" applyFont="1" applyAlignment="1">
      <alignment horizontal="center" vertical="center"/>
    </xf>
    <xf numFmtId="0" fontId="15" fillId="0" borderId="0" xfId="5" applyFont="1" applyAlignment="1">
      <alignment horizontal="center" vertical="center"/>
    </xf>
    <xf numFmtId="0" fontId="18" fillId="0" borderId="0" xfId="5" applyFont="1" applyAlignment="1">
      <alignment horizontal="left" vertical="center"/>
    </xf>
    <xf numFmtId="0" fontId="20" fillId="0" borderId="0" xfId="5" applyFont="1" applyAlignment="1">
      <alignment horizontal="center" vertical="justify" wrapText="1"/>
    </xf>
    <xf numFmtId="0" fontId="19" fillId="0" borderId="0" xfId="0" applyFont="1" applyAlignment="1">
      <alignment horizontal="justify" vertical="top" wrapText="1"/>
    </xf>
    <xf numFmtId="0" fontId="32" fillId="0" borderId="0" xfId="0" applyFont="1" applyAlignment="1">
      <alignment horizontal="justify" vertical="justify" wrapText="1"/>
    </xf>
    <xf numFmtId="0" fontId="16" fillId="0" borderId="20" xfId="2" applyFont="1" applyBorder="1" applyAlignment="1">
      <alignment horizontal="center" vertical="center" wrapText="1"/>
    </xf>
    <xf numFmtId="0" fontId="18" fillId="0" borderId="0" xfId="5" applyFont="1" applyAlignment="1">
      <alignment horizontal="left"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cellXfs>
  <cellStyles count="8">
    <cellStyle name="Euro" xfId="3" xr:uid="{00000000-0005-0000-0000-000000000000}"/>
    <cellStyle name="Millares 2" xfId="4" xr:uid="{00000000-0005-0000-0000-000001000000}"/>
    <cellStyle name="Millares 3" xfId="7" xr:uid="{00000000-0005-0000-0000-000002000000}"/>
    <cellStyle name="Moneda 2" xfId="1" xr:uid="{00000000-0005-0000-0000-000003000000}"/>
    <cellStyle name="Moneda 3" xfId="6" xr:uid="{00000000-0005-0000-0000-000004000000}"/>
    <cellStyle name="Normal" xfId="0" builtinId="0"/>
    <cellStyle name="Normal 2" xfId="5" xr:uid="{00000000-0005-0000-0000-000006000000}"/>
    <cellStyle name="Normal 2_CAT._DE_CPTOS._EDIF._DE_9_AUL._DE_2_NIVS." xfId="2" xr:uid="{00000000-0005-0000-0000-000007000000}"/>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469629</xdr:colOff>
      <xdr:row>0</xdr:row>
      <xdr:rowOff>95938</xdr:rowOff>
    </xdr:from>
    <xdr:to>
      <xdr:col>2</xdr:col>
      <xdr:colOff>435393</xdr:colOff>
      <xdr:row>4</xdr:row>
      <xdr:rowOff>76447</xdr:rowOff>
    </xdr:to>
    <xdr:pic>
      <xdr:nvPicPr>
        <xdr:cNvPr id="3" name="Imagen 2">
          <a:extLst>
            <a:ext uri="{FF2B5EF4-FFF2-40B4-BE49-F238E27FC236}">
              <a16:creationId xmlns:a16="http://schemas.microsoft.com/office/drawing/2014/main" id="{F5122472-3105-4842-8A21-D316DB4F5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629" y="264026"/>
          <a:ext cx="899438" cy="910597"/>
        </a:xfrm>
        <a:prstGeom prst="rect">
          <a:avLst/>
        </a:prstGeom>
      </xdr:spPr>
    </xdr:pic>
    <xdr:clientData/>
  </xdr:twoCellAnchor>
  <xdr:twoCellAnchor>
    <xdr:from>
      <xdr:col>0</xdr:col>
      <xdr:colOff>46729</xdr:colOff>
      <xdr:row>8</xdr:row>
      <xdr:rowOff>156882</xdr:rowOff>
    </xdr:from>
    <xdr:to>
      <xdr:col>9</xdr:col>
      <xdr:colOff>1411942</xdr:colOff>
      <xdr:row>11</xdr:row>
      <xdr:rowOff>3697941</xdr:rowOff>
    </xdr:to>
    <xdr:sp macro="" textlink="">
      <xdr:nvSpPr>
        <xdr:cNvPr id="5" name="CuadroTexto 4">
          <a:extLst>
            <a:ext uri="{FF2B5EF4-FFF2-40B4-BE49-F238E27FC236}">
              <a16:creationId xmlns:a16="http://schemas.microsoft.com/office/drawing/2014/main" id="{6400BADE-2297-C7C1-E9D6-06683EDCC718}"/>
            </a:ext>
          </a:extLst>
        </xdr:cNvPr>
        <xdr:cNvSpPr txBox="1"/>
      </xdr:nvSpPr>
      <xdr:spPr>
        <a:xfrm>
          <a:off x="46729" y="1893794"/>
          <a:ext cx="6564742" cy="906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000">
              <a:solidFill>
                <a:schemeClr val="dk1"/>
              </a:solidFill>
              <a:effectLst/>
              <a:latin typeface="+mn-lt"/>
              <a:ea typeface="+mn-ea"/>
              <a:cs typeface="+mn-cs"/>
            </a:rPr>
            <a:t>EL EDIFICIO DE POSGRADO EN LA UNISTMO, CAMPUS TEHUANTEPEC, CONSTARÁ DE DOS NIVELES, CON DIRECCIÓN EN CIUDAD UNIVERSITARIA S/N, BARRIO SANTA CRUZ, 4A SECCIÓN, SANTO DOMINGO TEHUANTEPEC, OAXACA, C.P. 70760. CONTARÁ CON UN ÁREA DE CONSTRUCCIÓN DE 1,172.66 M2.LOS TRABAJOS A REALIZAR SON:1745.89 M2 DE TRABAJOS PRELIMINARES QUE INCLUYEN: 192 ML DE TRAZO DE LÍNEAS DE AGUA Y DRENAJE, 53.89 M3 DE RENIVELACIÓN Y 1500 ML DESCONEXIÓN Y RETIRO DE CABLEADO XLP A 15 KV CALIBRE 1/0 EXISTENTE; 51.75 M2 DE MURO DE DUROCK DE 118 MM DE ESPESOR, ACABADO A DOS CARAS CON PLACA DE 13 MM DE ESPESOR; FIRME DE CONCRETO DE F´C=200 KG/CM² (451.84 M2), QUE INCLUYEN: 442.84 M2 DE 10 CMS DE ESPESOR, 5 M2 DE 6 CM DE ESPESOR, REFORZADOS CON MALLA ELECTROSOLDADA 6X6/10-10 Y 4 ML DE CHAFLÁN DE CONCRETO DE 10X10 CM DE F´C=150 KG/CM²; 1 BASE DE TINACO 1.20X1.20X0.60 M Y 2 MESETAS DE CONCRETO DE 1.60 X 0.50 X 0.85 M, CONCRETO DE F'C=250 KG/CM2 Y VARILLAS DE 3/8"; 923.7 M2 DE LOSETA DE CERÁMICA ANTIDERRAPANTE DE 33X33 CM, ASENTADA CON ADHESIVO GRIS-CEMENTO-ARENA 1:1/2:3; 54.899 M2 DE LAMBRÍN DE AZULEJO DE 31X61 CM, COLOCADO CON ADHESIVO BLANCO ANTIDESLIZAMIENTO; 4348.49 M2 DE PINTURA ACRÍLICA, 4.86 M2 DE IMPERMEABILIZANTE PREFABRICADO EN LOSA DE CONCRETO Y 318.00 M2 DE PLAFÓN DE POLIESTIRENO EN PLANTA ALTA; 20 HUECOS EN FALSO PLAFÓN DE PLACA DE POLIESTIRENO, PARA ALOJAR LUMINARIA DE 1.19X0.29 M., REFORZANDO EL PERÍMETRO CON TEE DE ALUMINIO; 9 PUERTAS DE CANCELERÍA QUE INCLUYEN: 2 DE 1.00X2.20, 2 DE 0.90X2.2, 1 DE 3X2.85, 3 DE 2.50X0.85 Y 1.60X2.85 METROS; 200.58 M2 DE VENTANA DE ALUMINIO ANODIZADO DE 2", 26.21 M2 DE MAMPARAS EN BAÑOS Y 8.10 ML DE BARANDAL Y RAMPA DE ACERO INOXIDABLE; 1 PUERTA DE 0.90X2.20 METROS DE PERFIL TUBULAR RECTANGULAR DE 4" X 1 1/2" CAL 18; 6.17 ML DE ESCALERA MARINA 6.17 ML, 7.5 ML DE ESCALERA RECTA Y 46.60 ML DE BARANDAL DE 1.00 DE ALTURA; 27 PUERTAS DE TAMBOR CON TRIPLAY DE CAOBILLA DE 6 MM, QUE INCLUYEN: 17 DE 1.00MX2.20M, 8 DE 1.20MX2.20M, 1 DE 1.90MX2.20M Y 1 DE 2MX2.20M; 2 VÁLVULAS DE ESFERA TUBOPLUS, 1 DE 1" Y 1 DE 1 1/4" MM Y 2 VÁLVULAS DE CIERRE DE PASO DE PVC DE 1" A 2"; 2 REGISTROS HIDRÁULICOS DE 50 X 40 X 40 CM, CON TABICÓN PESADO DE 10 X 14 X 28 CM, APLANADOS CON MORTERO CEMENTO-ARENA 1:4; 10 REGISTROS SANITARIOS DE 40 X 60 CM Y HASTA 1.05 M., CON TABICÓN PESADO DE 10 X 14 X 28 CM, APLANADOS CON MORTERO CEMENTO-ARENA 1:4; 1 POZO DE VISITA DE TABICÓN DE 1.00 A 1.50 M. DE PROFUNDIDAD, APLANADO INTERIOR Y EXTERIOR, ARO Y TAPA H-20 DE POLIPROPILENO; 135 ML DE TUBERÍA QUE INCLUYEN: 75 ML DE TUBO SANITARIO DE PVC REFORZADO DE 4" Y 60 ML DE 6", CON CONEXIÓN A REGISTROS, TRAZO, EXCAVACIÓN Y CAMA DE ARENA; 74.5 ML DE LÍNEA DE ALIMENTACIÓN HIDRÁULICA CON TUBOPLUS DE 3/4" Y 1" Y TUBERÍA PVC DE 1" Y 2" CON CONEXIÓN, TRAZO, EXCAVACIÓN, CAMA DE ARENA; 1 TINACO DE 1,100 L, 4 LAVABOS DE PORCELANA, 5 W.C. DE CERÁMICA, 1 MINGITORIO ECOLÓGICO Y 1 TARJA DE ACERO INOXIDABLE; 3 COLADERAS PARA PISO, 5 DISPENSADORES DE TOALLAS, 5 DESPACHADORES DE PAPEL, 2 DESPACHADORES DE JABÓN LÍQUIDO; 2.34 M2 DE ESPEJO DE 90 CM DE ALTO; CON CRISTAL DE 6 MM Y MARCO CON PERFIL DE ALUMINIO DE 5 CM; 29 ML DE SALIDA PARA AIRE ACONDICIONADO TIPO MINI SPLIT CON TUBERÍA CONDUIT GALVANIZADA PARED GRUESA DE 13, 19 Y 25 MM; 104 LUMINARIAS LEDS DE 2X16 WATTS, 5 LUMINARIAS DE 18 WATTS, 3 ARBOTANTES DE 20 WATTS Y 17 ARBOTANTES DE 40 WATTS; 1 LUMINARIA SOLAR URBAN DE 75 WATTS Y 1 LUMINARIA HOROLOGIUM, MODELO 25HLED2501MV30N, DE 100-227 VOLTS DE 25 WATTS; 127 CONTACTOS MONOFÁSICOS POLARIZADOS DÚPLEX DE 15 AMPERES; 81 SALIDAS PARA RED LAN CON CABLE UTP; SISTEMA DE ALARMA CON BANCO DE BATERÍAS, SENSORES DE MOVIMIENTO; SALIDA DE TELÉFONO Y VIDEO (CABLE HDMI); 4 REGISTROS DE RED A BASE DE MUROS DE TABICÓN DE 10X14X28 CM. TIPO BANCA DE 60X60X80 CM; 44 VENTILADORES DE TECHO, MODELO ULTRAVENT C5602L -127V- 60 HZ, INCLUYE CABLEADO CON CONDUCTOR THW CALIBRE NO. 12 AWG; EQUIPOS DE AIRE ACONDICIONADO TIPO MINI SPLIT CONSISTENTES EN 16 PIEZAS DE 1 TON, 1 PIEZA DE 1.5 TON, 2 PIEZAS DE 2 TON, 7 PIEZAS DE 3 TON Y 3 PIEZAS DE 4 TON; 45 INTERRUPTORES TERMOMAGNÉTICOS DE LAS SIGUIENTES CAPACIDADES: 2X20, 3X30, 3X40, 3X50, 3X70, 3X125, 3X200 Y 3X1200 AMPERES; 5 TABLEROS DE SOBREPONER MODELO NQ184L10014S DE 3X100 AMPERES PARA 18 CIRCUITOS, 3 FASES 4 HILOS, 240 V.C.D.; 1 TABLERO MODELO NF304AB22S CON INTERRUPTOR PRINCIPAL DE 3X250 AMPERES; 1 TABLERO DE ALUMBRADO MODELO NQ424AB225S PARA 42 CIRCUITOS, 3 FASES 4 HILOS, 240 V.C.D.; 1 TABLERO DE SOBREPONER I LINE PJ1200M223A PARA 22 CIRCUITOS, 3 FASES 4 HILOS.; 1 SUPRESOR DE TRANSITORIOS, MODELO TVS2HWA50X SQUARE D SURGELOGIG HWA 208 Y/120 V.C.A. 3F 4H 50K.; 2375.4 ML DE TUBO CONDUIT PVC DE 2",3" Y 4" Y TUBO PAD DE 3" DE DIÁMETRO Y ENCOFRADO DE TUBERÍA.; 7 REGISTROS PREFABRICADOS DE CONCRETO REFORZADO PARA MEDIA TENSIÓN, RMTB4-THF-N08, TIPO 4 EN BANQUETA DE 1.50 X 1.50 X 0.90 METROS.; 1 REGISTRO ELÉCTRICO DE TABICÓN DE 10X14X28 CM. TIPO BANCA DE 100X100X100 CM Y 6 REGISTROS DE 60X60X80 CM.; 15 SISTEMAS DE TIERRA FÍSICA, QUE INCLUYEN: 1 SISTEMA DE TIERRAS CON ELECTRODO TIPO CHEM-ROD Y 14 SISTEMAS DE TIERRA CON VARILLAS TIPO COPPER WELD DE 5/8".; 4022.1 ML DE CABLE THW CAL. 8, 6, 4, 500KCM, DESNUDO CAL. 8, 6, 1/0, XLP, DE 15 KV. CAL. 3/0 Y XLP, CALIBRE 3/0 AWG.; 1 TRANSFORMADOR TRIFÁSICO DE PEDESTAL DE 300 KVA.; 506.18 M2 DE TRABAJOS PRELIMINARES DE OBRA EXTERIOR, INCLUYEN: TRAZO Y NIVELACIÓN, DESPALME, EXCAVACIÓN Y MURETE DE ENRASE EN CIMENTACIÓN.; 398.4 ML DE CASTILLOS, CADENAS Y DENTELLÓN DE CONCRETO HECHO EN OBRA DE F'C=200 KG/CM² PARA CIMENTACIÓN DE PASILLOS.; 25.45 M2 DE BANQUETA DE CONCRETO F'C=150 KG/CM², 110 M2 DE FIRME DE CONCRETO F'C=200 KG/CM² Y 18.30 M2 DE LOSA DE CONCRETO F`C=250 KG/CM² PARA PASILLOS.</a:t>
          </a:r>
          <a:endParaRPr lang="es-MX" sz="1000">
            <a:effectLst/>
          </a:endParaRPr>
        </a:p>
        <a:p>
          <a:pPr algn="just"/>
          <a:r>
            <a:rPr lang="es-MX" sz="1000">
              <a:solidFill>
                <a:schemeClr val="dk1"/>
              </a:solidFill>
              <a:effectLst/>
              <a:latin typeface="+mn-lt"/>
              <a:ea typeface="+mn-ea"/>
              <a:cs typeface="+mn-cs"/>
            </a:rPr>
            <a:t>LOS TRABAJOS SE REALIZARÁN EN LAS INSTALACIONES DE LA UNIVERSIDAD DEL ISTMO, UBICADAS EN: CIUDAD UNIVERSITARIA S/N BARRIO SANTA CRUZ, 4A SECCIÓN, SANTO DOMINGO TEHUANTEPEC, OAXACA, C.P. 70760.</a:t>
          </a:r>
          <a:endParaRPr lang="es-MX" sz="1000">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000">
            <a:effectLst/>
          </a:endParaRPr>
        </a:p>
        <a:p>
          <a:endParaRPr lang="es-MX" sz="1100"/>
        </a:p>
      </xdr:txBody>
    </xdr:sp>
    <xdr:clientData/>
  </xdr:twoCellAnchor>
  <xdr:oneCellAnchor>
    <xdr:from>
      <xdr:col>0</xdr:col>
      <xdr:colOff>110129</xdr:colOff>
      <xdr:row>12</xdr:row>
      <xdr:rowOff>92128</xdr:rowOff>
    </xdr:from>
    <xdr:ext cx="896765" cy="909605"/>
    <xdr:pic>
      <xdr:nvPicPr>
        <xdr:cNvPr id="6" name="Imagen 5">
          <a:extLst>
            <a:ext uri="{FF2B5EF4-FFF2-40B4-BE49-F238E27FC236}">
              <a16:creationId xmlns:a16="http://schemas.microsoft.com/office/drawing/2014/main" id="{7B292770-3E4F-45FF-AD02-074283CCFB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29" y="11045878"/>
          <a:ext cx="896765" cy="9096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178</xdr:row>
      <xdr:rowOff>161925</xdr:rowOff>
    </xdr:from>
    <xdr:to>
      <xdr:col>2</xdr:col>
      <xdr:colOff>0</xdr:colOff>
      <xdr:row>185</xdr:row>
      <xdr:rowOff>0</xdr:rowOff>
    </xdr:to>
    <xdr:sp macro="" textlink="">
      <xdr:nvSpPr>
        <xdr:cNvPr id="2" name="CuadroTexto 1">
          <a:extLst>
            <a:ext uri="{FF2B5EF4-FFF2-40B4-BE49-F238E27FC236}">
              <a16:creationId xmlns:a16="http://schemas.microsoft.com/office/drawing/2014/main" id="{DF4D523F-C6E2-784A-5E56-4E29B66D2859}"/>
            </a:ext>
          </a:extLst>
        </xdr:cNvPr>
        <xdr:cNvSpPr txBox="1"/>
      </xdr:nvSpPr>
      <xdr:spPr>
        <a:xfrm>
          <a:off x="666750" y="177688875"/>
          <a:ext cx="3857625" cy="103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a:p>
        <a:p>
          <a:pPr algn="ctr"/>
          <a:endParaRPr lang="es-MX" sz="1100"/>
        </a:p>
        <a:p>
          <a:pPr algn="ctr"/>
          <a:r>
            <a:rPr lang="es-MX" sz="1100" b="1"/>
            <a:t>ARQ. SERGIO LEONARDO PERALTA SORIANO</a:t>
          </a:r>
          <a:br>
            <a:rPr lang="es-MX" sz="1100" b="1"/>
          </a:br>
          <a:r>
            <a:rPr lang="es-MX" sz="1100" b="1"/>
            <a:t>JEFE</a:t>
          </a:r>
          <a:r>
            <a:rPr lang="es-MX" sz="1100" b="1" baseline="0"/>
            <a:t> DEL DEPARTAMENTO DE PROYECTOS,</a:t>
          </a:r>
        </a:p>
        <a:p>
          <a:pPr algn="ctr"/>
          <a:r>
            <a:rPr lang="es-MX" sz="1100" b="1" baseline="0"/>
            <a:t> CONSTRUCCIÒN Y MANTENIMIENTO </a:t>
          </a:r>
          <a:endParaRPr lang="es-MX" sz="1100" b="1"/>
        </a:p>
      </xdr:txBody>
    </xdr:sp>
    <xdr:clientData/>
  </xdr:twoCellAnchor>
  <xdr:twoCellAnchor>
    <xdr:from>
      <xdr:col>3</xdr:col>
      <xdr:colOff>0</xdr:colOff>
      <xdr:row>179</xdr:row>
      <xdr:rowOff>0</xdr:rowOff>
    </xdr:from>
    <xdr:to>
      <xdr:col>6</xdr:col>
      <xdr:colOff>156210</xdr:colOff>
      <xdr:row>185</xdr:row>
      <xdr:rowOff>7620</xdr:rowOff>
    </xdr:to>
    <xdr:sp macro="" textlink="">
      <xdr:nvSpPr>
        <xdr:cNvPr id="4" name="CuadroTexto 3">
          <a:extLst>
            <a:ext uri="{FF2B5EF4-FFF2-40B4-BE49-F238E27FC236}">
              <a16:creationId xmlns:a16="http://schemas.microsoft.com/office/drawing/2014/main" id="{BCD512EA-638B-4922-B742-7B64270FEB4D}"/>
            </a:ext>
          </a:extLst>
        </xdr:cNvPr>
        <xdr:cNvSpPr txBox="1"/>
      </xdr:nvSpPr>
      <xdr:spPr>
        <a:xfrm>
          <a:off x="5257800" y="177698400"/>
          <a:ext cx="3861435" cy="103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100"/>
        </a:p>
        <a:p>
          <a:pPr algn="ctr"/>
          <a:endParaRPr lang="es-MX" sz="1100" b="1"/>
        </a:p>
        <a:p>
          <a:pPr algn="ctr"/>
          <a:r>
            <a:rPr lang="es-MX" sz="1100" b="1"/>
            <a:t>M.</a:t>
          </a:r>
          <a:r>
            <a:rPr lang="es-MX" sz="1100" b="1" baseline="0"/>
            <a:t> A. OSCAR CORTÈS OLIVARES</a:t>
          </a:r>
          <a:br>
            <a:rPr lang="es-MX" sz="1100" b="1"/>
          </a:br>
          <a:r>
            <a:rPr lang="es-MX" sz="1100" b="1"/>
            <a:t>VICE-RECTOR DE ADMINISTRACIÒN</a:t>
          </a:r>
          <a:br>
            <a:rPr lang="es-MX" sz="1100" b="1"/>
          </a:br>
          <a:r>
            <a:rPr lang="es-MX" sz="1100" b="1"/>
            <a:t>UNIVERSIDAD DEL ISTMO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22" zoomScale="70" zoomScaleSheetLayoutView="70" workbookViewId="0">
      <selection activeCell="N38" sqref="N38"/>
    </sheetView>
  </sheetViews>
  <sheetFormatPr baseColWidth="10" defaultRowHeight="13.2"/>
  <cols>
    <col min="1" max="8" width="6.77734375" style="5" customWidth="1"/>
    <col min="9" max="10" width="20.77734375" style="5" customWidth="1"/>
    <col min="11" max="11" width="8.6640625" style="5" customWidth="1"/>
    <col min="12" max="12" width="15" style="5" bestFit="1" customWidth="1"/>
    <col min="13" max="13" width="14.21875" style="5" customWidth="1"/>
    <col min="14" max="256" width="11.44140625" style="5"/>
    <col min="257" max="257" width="15.6640625" style="5" customWidth="1"/>
    <col min="258" max="262" width="11.44140625" style="5"/>
    <col min="263" max="263" width="8.6640625" style="5" customWidth="1"/>
    <col min="264" max="264" width="9.88671875" style="5" customWidth="1"/>
    <col min="265" max="265" width="9.5546875" style="5" customWidth="1"/>
    <col min="266" max="266" width="22.6640625" style="5" customWidth="1"/>
    <col min="267" max="267" width="12.5546875" style="5" customWidth="1"/>
    <col min="268" max="512" width="11.44140625" style="5"/>
    <col min="513" max="513" width="15.6640625" style="5" customWidth="1"/>
    <col min="514" max="518" width="11.44140625" style="5"/>
    <col min="519" max="519" width="8.6640625" style="5" customWidth="1"/>
    <col min="520" max="520" width="9.88671875" style="5" customWidth="1"/>
    <col min="521" max="521" width="9.5546875" style="5" customWidth="1"/>
    <col min="522" max="522" width="22.6640625" style="5" customWidth="1"/>
    <col min="523" max="523" width="12.5546875" style="5" customWidth="1"/>
    <col min="524" max="768" width="11.44140625" style="5"/>
    <col min="769" max="769" width="15.6640625" style="5" customWidth="1"/>
    <col min="770" max="774" width="11.44140625" style="5"/>
    <col min="775" max="775" width="8.6640625" style="5" customWidth="1"/>
    <col min="776" max="776" width="9.88671875" style="5" customWidth="1"/>
    <col min="777" max="777" width="9.5546875" style="5" customWidth="1"/>
    <col min="778" max="778" width="22.6640625" style="5" customWidth="1"/>
    <col min="779" max="779" width="12.5546875" style="5" customWidth="1"/>
    <col min="780" max="1024" width="11.44140625" style="5"/>
    <col min="1025" max="1025" width="15.6640625" style="5" customWidth="1"/>
    <col min="1026" max="1030" width="11.44140625" style="5"/>
    <col min="1031" max="1031" width="8.6640625" style="5" customWidth="1"/>
    <col min="1032" max="1032" width="9.88671875" style="5" customWidth="1"/>
    <col min="1033" max="1033" width="9.5546875" style="5" customWidth="1"/>
    <col min="1034" max="1034" width="22.6640625" style="5" customWidth="1"/>
    <col min="1035" max="1035" width="12.5546875" style="5" customWidth="1"/>
    <col min="1036" max="1280" width="11.44140625" style="5"/>
    <col min="1281" max="1281" width="15.6640625" style="5" customWidth="1"/>
    <col min="1282" max="1286" width="11.44140625" style="5"/>
    <col min="1287" max="1287" width="8.6640625" style="5" customWidth="1"/>
    <col min="1288" max="1288" width="9.88671875" style="5" customWidth="1"/>
    <col min="1289" max="1289" width="9.5546875" style="5" customWidth="1"/>
    <col min="1290" max="1290" width="22.6640625" style="5" customWidth="1"/>
    <col min="1291" max="1291" width="12.5546875" style="5" customWidth="1"/>
    <col min="1292" max="1536" width="11.44140625" style="5"/>
    <col min="1537" max="1537" width="15.6640625" style="5" customWidth="1"/>
    <col min="1538" max="1542" width="11.44140625" style="5"/>
    <col min="1543" max="1543" width="8.6640625" style="5" customWidth="1"/>
    <col min="1544" max="1544" width="9.88671875" style="5" customWidth="1"/>
    <col min="1545" max="1545" width="9.5546875" style="5" customWidth="1"/>
    <col min="1546" max="1546" width="22.6640625" style="5" customWidth="1"/>
    <col min="1547" max="1547" width="12.5546875" style="5" customWidth="1"/>
    <col min="1548" max="1792" width="11.44140625" style="5"/>
    <col min="1793" max="1793" width="15.6640625" style="5" customWidth="1"/>
    <col min="1794" max="1798" width="11.44140625" style="5"/>
    <col min="1799" max="1799" width="8.6640625" style="5" customWidth="1"/>
    <col min="1800" max="1800" width="9.88671875" style="5" customWidth="1"/>
    <col min="1801" max="1801" width="9.5546875" style="5" customWidth="1"/>
    <col min="1802" max="1802" width="22.6640625" style="5" customWidth="1"/>
    <col min="1803" max="1803" width="12.5546875" style="5" customWidth="1"/>
    <col min="1804" max="2048" width="11.44140625" style="5"/>
    <col min="2049" max="2049" width="15.6640625" style="5" customWidth="1"/>
    <col min="2050" max="2054" width="11.44140625" style="5"/>
    <col min="2055" max="2055" width="8.6640625" style="5" customWidth="1"/>
    <col min="2056" max="2056" width="9.88671875" style="5" customWidth="1"/>
    <col min="2057" max="2057" width="9.5546875" style="5" customWidth="1"/>
    <col min="2058" max="2058" width="22.6640625" style="5" customWidth="1"/>
    <col min="2059" max="2059" width="12.5546875" style="5" customWidth="1"/>
    <col min="2060" max="2304" width="11.44140625" style="5"/>
    <col min="2305" max="2305" width="15.6640625" style="5" customWidth="1"/>
    <col min="2306" max="2310" width="11.44140625" style="5"/>
    <col min="2311" max="2311" width="8.6640625" style="5" customWidth="1"/>
    <col min="2312" max="2312" width="9.88671875" style="5" customWidth="1"/>
    <col min="2313" max="2313" width="9.5546875" style="5" customWidth="1"/>
    <col min="2314" max="2314" width="22.6640625" style="5" customWidth="1"/>
    <col min="2315" max="2315" width="12.5546875" style="5" customWidth="1"/>
    <col min="2316" max="2560" width="11.44140625" style="5"/>
    <col min="2561" max="2561" width="15.6640625" style="5" customWidth="1"/>
    <col min="2562" max="2566" width="11.44140625" style="5"/>
    <col min="2567" max="2567" width="8.6640625" style="5" customWidth="1"/>
    <col min="2568" max="2568" width="9.88671875" style="5" customWidth="1"/>
    <col min="2569" max="2569" width="9.5546875" style="5" customWidth="1"/>
    <col min="2570" max="2570" width="22.6640625" style="5" customWidth="1"/>
    <col min="2571" max="2571" width="12.5546875" style="5" customWidth="1"/>
    <col min="2572" max="2816" width="11.44140625" style="5"/>
    <col min="2817" max="2817" width="15.6640625" style="5" customWidth="1"/>
    <col min="2818" max="2822" width="11.44140625" style="5"/>
    <col min="2823" max="2823" width="8.6640625" style="5" customWidth="1"/>
    <col min="2824" max="2824" width="9.88671875" style="5" customWidth="1"/>
    <col min="2825" max="2825" width="9.5546875" style="5" customWidth="1"/>
    <col min="2826" max="2826" width="22.6640625" style="5" customWidth="1"/>
    <col min="2827" max="2827" width="12.5546875" style="5" customWidth="1"/>
    <col min="2828" max="3072" width="11.44140625" style="5"/>
    <col min="3073" max="3073" width="15.6640625" style="5" customWidth="1"/>
    <col min="3074" max="3078" width="11.44140625" style="5"/>
    <col min="3079" max="3079" width="8.6640625" style="5" customWidth="1"/>
    <col min="3080" max="3080" width="9.88671875" style="5" customWidth="1"/>
    <col min="3081" max="3081" width="9.5546875" style="5" customWidth="1"/>
    <col min="3082" max="3082" width="22.6640625" style="5" customWidth="1"/>
    <col min="3083" max="3083" width="12.5546875" style="5" customWidth="1"/>
    <col min="3084" max="3328" width="11.44140625" style="5"/>
    <col min="3329" max="3329" width="15.6640625" style="5" customWidth="1"/>
    <col min="3330" max="3334" width="11.44140625" style="5"/>
    <col min="3335" max="3335" width="8.6640625" style="5" customWidth="1"/>
    <col min="3336" max="3336" width="9.88671875" style="5" customWidth="1"/>
    <col min="3337" max="3337" width="9.5546875" style="5" customWidth="1"/>
    <col min="3338" max="3338" width="22.6640625" style="5" customWidth="1"/>
    <col min="3339" max="3339" width="12.5546875" style="5" customWidth="1"/>
    <col min="3340" max="3584" width="11.44140625" style="5"/>
    <col min="3585" max="3585" width="15.6640625" style="5" customWidth="1"/>
    <col min="3586" max="3590" width="11.44140625" style="5"/>
    <col min="3591" max="3591" width="8.6640625" style="5" customWidth="1"/>
    <col min="3592" max="3592" width="9.88671875" style="5" customWidth="1"/>
    <col min="3593" max="3593" width="9.5546875" style="5" customWidth="1"/>
    <col min="3594" max="3594" width="22.6640625" style="5" customWidth="1"/>
    <col min="3595" max="3595" width="12.5546875" style="5" customWidth="1"/>
    <col min="3596" max="3840" width="11.44140625" style="5"/>
    <col min="3841" max="3841" width="15.6640625" style="5" customWidth="1"/>
    <col min="3842" max="3846" width="11.44140625" style="5"/>
    <col min="3847" max="3847" width="8.6640625" style="5" customWidth="1"/>
    <col min="3848" max="3848" width="9.88671875" style="5" customWidth="1"/>
    <col min="3849" max="3849" width="9.5546875" style="5" customWidth="1"/>
    <col min="3850" max="3850" width="22.6640625" style="5" customWidth="1"/>
    <col min="3851" max="3851" width="12.5546875" style="5" customWidth="1"/>
    <col min="3852" max="4096" width="11.44140625" style="5"/>
    <col min="4097" max="4097" width="15.6640625" style="5" customWidth="1"/>
    <col min="4098" max="4102" width="11.44140625" style="5"/>
    <col min="4103" max="4103" width="8.6640625" style="5" customWidth="1"/>
    <col min="4104" max="4104" width="9.88671875" style="5" customWidth="1"/>
    <col min="4105" max="4105" width="9.5546875" style="5" customWidth="1"/>
    <col min="4106" max="4106" width="22.6640625" style="5" customWidth="1"/>
    <col min="4107" max="4107" width="12.5546875" style="5" customWidth="1"/>
    <col min="4108" max="4352" width="11.44140625" style="5"/>
    <col min="4353" max="4353" width="15.6640625" style="5" customWidth="1"/>
    <col min="4354" max="4358" width="11.44140625" style="5"/>
    <col min="4359" max="4359" width="8.6640625" style="5" customWidth="1"/>
    <col min="4360" max="4360" width="9.88671875" style="5" customWidth="1"/>
    <col min="4361" max="4361" width="9.5546875" style="5" customWidth="1"/>
    <col min="4362" max="4362" width="22.6640625" style="5" customWidth="1"/>
    <col min="4363" max="4363" width="12.5546875" style="5" customWidth="1"/>
    <col min="4364" max="4608" width="11.44140625" style="5"/>
    <col min="4609" max="4609" width="15.6640625" style="5" customWidth="1"/>
    <col min="4610" max="4614" width="11.44140625" style="5"/>
    <col min="4615" max="4615" width="8.6640625" style="5" customWidth="1"/>
    <col min="4616" max="4616" width="9.88671875" style="5" customWidth="1"/>
    <col min="4617" max="4617" width="9.5546875" style="5" customWidth="1"/>
    <col min="4618" max="4618" width="22.6640625" style="5" customWidth="1"/>
    <col min="4619" max="4619" width="12.5546875" style="5" customWidth="1"/>
    <col min="4620" max="4864" width="11.44140625" style="5"/>
    <col min="4865" max="4865" width="15.6640625" style="5" customWidth="1"/>
    <col min="4866" max="4870" width="11.44140625" style="5"/>
    <col min="4871" max="4871" width="8.6640625" style="5" customWidth="1"/>
    <col min="4872" max="4872" width="9.88671875" style="5" customWidth="1"/>
    <col min="4873" max="4873" width="9.5546875" style="5" customWidth="1"/>
    <col min="4874" max="4874" width="22.6640625" style="5" customWidth="1"/>
    <col min="4875" max="4875" width="12.5546875" style="5" customWidth="1"/>
    <col min="4876" max="5120" width="11.44140625" style="5"/>
    <col min="5121" max="5121" width="15.6640625" style="5" customWidth="1"/>
    <col min="5122" max="5126" width="11.44140625" style="5"/>
    <col min="5127" max="5127" width="8.6640625" style="5" customWidth="1"/>
    <col min="5128" max="5128" width="9.88671875" style="5" customWidth="1"/>
    <col min="5129" max="5129" width="9.5546875" style="5" customWidth="1"/>
    <col min="5130" max="5130" width="22.6640625" style="5" customWidth="1"/>
    <col min="5131" max="5131" width="12.5546875" style="5" customWidth="1"/>
    <col min="5132" max="5376" width="11.44140625" style="5"/>
    <col min="5377" max="5377" width="15.6640625" style="5" customWidth="1"/>
    <col min="5378" max="5382" width="11.44140625" style="5"/>
    <col min="5383" max="5383" width="8.6640625" style="5" customWidth="1"/>
    <col min="5384" max="5384" width="9.88671875" style="5" customWidth="1"/>
    <col min="5385" max="5385" width="9.5546875" style="5" customWidth="1"/>
    <col min="5386" max="5386" width="22.6640625" style="5" customWidth="1"/>
    <col min="5387" max="5387" width="12.5546875" style="5" customWidth="1"/>
    <col min="5388" max="5632" width="11.44140625" style="5"/>
    <col min="5633" max="5633" width="15.6640625" style="5" customWidth="1"/>
    <col min="5634" max="5638" width="11.44140625" style="5"/>
    <col min="5639" max="5639" width="8.6640625" style="5" customWidth="1"/>
    <col min="5640" max="5640" width="9.88671875" style="5" customWidth="1"/>
    <col min="5641" max="5641" width="9.5546875" style="5" customWidth="1"/>
    <col min="5642" max="5642" width="22.6640625" style="5" customWidth="1"/>
    <col min="5643" max="5643" width="12.5546875" style="5" customWidth="1"/>
    <col min="5644" max="5888" width="11.44140625" style="5"/>
    <col min="5889" max="5889" width="15.6640625" style="5" customWidth="1"/>
    <col min="5890" max="5894" width="11.44140625" style="5"/>
    <col min="5895" max="5895" width="8.6640625" style="5" customWidth="1"/>
    <col min="5896" max="5896" width="9.88671875" style="5" customWidth="1"/>
    <col min="5897" max="5897" width="9.5546875" style="5" customWidth="1"/>
    <col min="5898" max="5898" width="22.6640625" style="5" customWidth="1"/>
    <col min="5899" max="5899" width="12.5546875" style="5" customWidth="1"/>
    <col min="5900" max="6144" width="11.44140625" style="5"/>
    <col min="6145" max="6145" width="15.6640625" style="5" customWidth="1"/>
    <col min="6146" max="6150" width="11.44140625" style="5"/>
    <col min="6151" max="6151" width="8.6640625" style="5" customWidth="1"/>
    <col min="6152" max="6152" width="9.88671875" style="5" customWidth="1"/>
    <col min="6153" max="6153" width="9.5546875" style="5" customWidth="1"/>
    <col min="6154" max="6154" width="22.6640625" style="5" customWidth="1"/>
    <col min="6155" max="6155" width="12.5546875" style="5" customWidth="1"/>
    <col min="6156" max="6400" width="11.44140625" style="5"/>
    <col min="6401" max="6401" width="15.6640625" style="5" customWidth="1"/>
    <col min="6402" max="6406" width="11.44140625" style="5"/>
    <col min="6407" max="6407" width="8.6640625" style="5" customWidth="1"/>
    <col min="6408" max="6408" width="9.88671875" style="5" customWidth="1"/>
    <col min="6409" max="6409" width="9.5546875" style="5" customWidth="1"/>
    <col min="6410" max="6410" width="22.6640625" style="5" customWidth="1"/>
    <col min="6411" max="6411" width="12.5546875" style="5" customWidth="1"/>
    <col min="6412" max="6656" width="11.44140625" style="5"/>
    <col min="6657" max="6657" width="15.6640625" style="5" customWidth="1"/>
    <col min="6658" max="6662" width="11.44140625" style="5"/>
    <col min="6663" max="6663" width="8.6640625" style="5" customWidth="1"/>
    <col min="6664" max="6664" width="9.88671875" style="5" customWidth="1"/>
    <col min="6665" max="6665" width="9.5546875" style="5" customWidth="1"/>
    <col min="6666" max="6666" width="22.6640625" style="5" customWidth="1"/>
    <col min="6667" max="6667" width="12.5546875" style="5" customWidth="1"/>
    <col min="6668" max="6912" width="11.44140625" style="5"/>
    <col min="6913" max="6913" width="15.6640625" style="5" customWidth="1"/>
    <col min="6914" max="6918" width="11.44140625" style="5"/>
    <col min="6919" max="6919" width="8.6640625" style="5" customWidth="1"/>
    <col min="6920" max="6920" width="9.88671875" style="5" customWidth="1"/>
    <col min="6921" max="6921" width="9.5546875" style="5" customWidth="1"/>
    <col min="6922" max="6922" width="22.6640625" style="5" customWidth="1"/>
    <col min="6923" max="6923" width="12.5546875" style="5" customWidth="1"/>
    <col min="6924" max="7168" width="11.44140625" style="5"/>
    <col min="7169" max="7169" width="15.6640625" style="5" customWidth="1"/>
    <col min="7170" max="7174" width="11.44140625" style="5"/>
    <col min="7175" max="7175" width="8.6640625" style="5" customWidth="1"/>
    <col min="7176" max="7176" width="9.88671875" style="5" customWidth="1"/>
    <col min="7177" max="7177" width="9.5546875" style="5" customWidth="1"/>
    <col min="7178" max="7178" width="22.6640625" style="5" customWidth="1"/>
    <col min="7179" max="7179" width="12.5546875" style="5" customWidth="1"/>
    <col min="7180" max="7424" width="11.44140625" style="5"/>
    <col min="7425" max="7425" width="15.6640625" style="5" customWidth="1"/>
    <col min="7426" max="7430" width="11.44140625" style="5"/>
    <col min="7431" max="7431" width="8.6640625" style="5" customWidth="1"/>
    <col min="7432" max="7432" width="9.88671875" style="5" customWidth="1"/>
    <col min="7433" max="7433" width="9.5546875" style="5" customWidth="1"/>
    <col min="7434" max="7434" width="22.6640625" style="5" customWidth="1"/>
    <col min="7435" max="7435" width="12.5546875" style="5" customWidth="1"/>
    <col min="7436" max="7680" width="11.44140625" style="5"/>
    <col min="7681" max="7681" width="15.6640625" style="5" customWidth="1"/>
    <col min="7682" max="7686" width="11.44140625" style="5"/>
    <col min="7687" max="7687" width="8.6640625" style="5" customWidth="1"/>
    <col min="7688" max="7688" width="9.88671875" style="5" customWidth="1"/>
    <col min="7689" max="7689" width="9.5546875" style="5" customWidth="1"/>
    <col min="7690" max="7690" width="22.6640625" style="5" customWidth="1"/>
    <col min="7691" max="7691" width="12.5546875" style="5" customWidth="1"/>
    <col min="7692" max="7936" width="11.44140625" style="5"/>
    <col min="7937" max="7937" width="15.6640625" style="5" customWidth="1"/>
    <col min="7938" max="7942" width="11.44140625" style="5"/>
    <col min="7943" max="7943" width="8.6640625" style="5" customWidth="1"/>
    <col min="7944" max="7944" width="9.88671875" style="5" customWidth="1"/>
    <col min="7945" max="7945" width="9.5546875" style="5" customWidth="1"/>
    <col min="7946" max="7946" width="22.6640625" style="5" customWidth="1"/>
    <col min="7947" max="7947" width="12.5546875" style="5" customWidth="1"/>
    <col min="7948" max="8192" width="11.44140625" style="5"/>
    <col min="8193" max="8193" width="15.6640625" style="5" customWidth="1"/>
    <col min="8194" max="8198" width="11.44140625" style="5"/>
    <col min="8199" max="8199" width="8.6640625" style="5" customWidth="1"/>
    <col min="8200" max="8200" width="9.88671875" style="5" customWidth="1"/>
    <col min="8201" max="8201" width="9.5546875" style="5" customWidth="1"/>
    <col min="8202" max="8202" width="22.6640625" style="5" customWidth="1"/>
    <col min="8203" max="8203" width="12.5546875" style="5" customWidth="1"/>
    <col min="8204" max="8448" width="11.44140625" style="5"/>
    <col min="8449" max="8449" width="15.6640625" style="5" customWidth="1"/>
    <col min="8450" max="8454" width="11.44140625" style="5"/>
    <col min="8455" max="8455" width="8.6640625" style="5" customWidth="1"/>
    <col min="8456" max="8456" width="9.88671875" style="5" customWidth="1"/>
    <col min="8457" max="8457" width="9.5546875" style="5" customWidth="1"/>
    <col min="8458" max="8458" width="22.6640625" style="5" customWidth="1"/>
    <col min="8459" max="8459" width="12.5546875" style="5" customWidth="1"/>
    <col min="8460" max="8704" width="11.44140625" style="5"/>
    <col min="8705" max="8705" width="15.6640625" style="5" customWidth="1"/>
    <col min="8706" max="8710" width="11.44140625" style="5"/>
    <col min="8711" max="8711" width="8.6640625" style="5" customWidth="1"/>
    <col min="8712" max="8712" width="9.88671875" style="5" customWidth="1"/>
    <col min="8713" max="8713" width="9.5546875" style="5" customWidth="1"/>
    <col min="8714" max="8714" width="22.6640625" style="5" customWidth="1"/>
    <col min="8715" max="8715" width="12.5546875" style="5" customWidth="1"/>
    <col min="8716" max="8960" width="11.44140625" style="5"/>
    <col min="8961" max="8961" width="15.6640625" style="5" customWidth="1"/>
    <col min="8962" max="8966" width="11.44140625" style="5"/>
    <col min="8967" max="8967" width="8.6640625" style="5" customWidth="1"/>
    <col min="8968" max="8968" width="9.88671875" style="5" customWidth="1"/>
    <col min="8969" max="8969" width="9.5546875" style="5" customWidth="1"/>
    <col min="8970" max="8970" width="22.6640625" style="5" customWidth="1"/>
    <col min="8971" max="8971" width="12.5546875" style="5" customWidth="1"/>
    <col min="8972" max="9216" width="11.44140625" style="5"/>
    <col min="9217" max="9217" width="15.6640625" style="5" customWidth="1"/>
    <col min="9218" max="9222" width="11.44140625" style="5"/>
    <col min="9223" max="9223" width="8.6640625" style="5" customWidth="1"/>
    <col min="9224" max="9224" width="9.88671875" style="5" customWidth="1"/>
    <col min="9225" max="9225" width="9.5546875" style="5" customWidth="1"/>
    <col min="9226" max="9226" width="22.6640625" style="5" customWidth="1"/>
    <col min="9227" max="9227" width="12.5546875" style="5" customWidth="1"/>
    <col min="9228" max="9472" width="11.44140625" style="5"/>
    <col min="9473" max="9473" width="15.6640625" style="5" customWidth="1"/>
    <col min="9474" max="9478" width="11.44140625" style="5"/>
    <col min="9479" max="9479" width="8.6640625" style="5" customWidth="1"/>
    <col min="9480" max="9480" width="9.88671875" style="5" customWidth="1"/>
    <col min="9481" max="9481" width="9.5546875" style="5" customWidth="1"/>
    <col min="9482" max="9482" width="22.6640625" style="5" customWidth="1"/>
    <col min="9483" max="9483" width="12.5546875" style="5" customWidth="1"/>
    <col min="9484" max="9728" width="11.44140625" style="5"/>
    <col min="9729" max="9729" width="15.6640625" style="5" customWidth="1"/>
    <col min="9730" max="9734" width="11.44140625" style="5"/>
    <col min="9735" max="9735" width="8.6640625" style="5" customWidth="1"/>
    <col min="9736" max="9736" width="9.88671875" style="5" customWidth="1"/>
    <col min="9737" max="9737" width="9.5546875" style="5" customWidth="1"/>
    <col min="9738" max="9738" width="22.6640625" style="5" customWidth="1"/>
    <col min="9739" max="9739" width="12.5546875" style="5" customWidth="1"/>
    <col min="9740" max="9984" width="11.44140625" style="5"/>
    <col min="9985" max="9985" width="15.6640625" style="5" customWidth="1"/>
    <col min="9986" max="9990" width="11.44140625" style="5"/>
    <col min="9991" max="9991" width="8.6640625" style="5" customWidth="1"/>
    <col min="9992" max="9992" width="9.88671875" style="5" customWidth="1"/>
    <col min="9993" max="9993" width="9.5546875" style="5" customWidth="1"/>
    <col min="9994" max="9994" width="22.6640625" style="5" customWidth="1"/>
    <col min="9995" max="9995" width="12.5546875" style="5" customWidth="1"/>
    <col min="9996" max="10240" width="11.44140625" style="5"/>
    <col min="10241" max="10241" width="15.6640625" style="5" customWidth="1"/>
    <col min="10242" max="10246" width="11.44140625" style="5"/>
    <col min="10247" max="10247" width="8.6640625" style="5" customWidth="1"/>
    <col min="10248" max="10248" width="9.88671875" style="5" customWidth="1"/>
    <col min="10249" max="10249" width="9.5546875" style="5" customWidth="1"/>
    <col min="10250" max="10250" width="22.6640625" style="5" customWidth="1"/>
    <col min="10251" max="10251" width="12.5546875" style="5" customWidth="1"/>
    <col min="10252" max="10496" width="11.44140625" style="5"/>
    <col min="10497" max="10497" width="15.6640625" style="5" customWidth="1"/>
    <col min="10498" max="10502" width="11.44140625" style="5"/>
    <col min="10503" max="10503" width="8.6640625" style="5" customWidth="1"/>
    <col min="10504" max="10504" width="9.88671875" style="5" customWidth="1"/>
    <col min="10505" max="10505" width="9.5546875" style="5" customWidth="1"/>
    <col min="10506" max="10506" width="22.6640625" style="5" customWidth="1"/>
    <col min="10507" max="10507" width="12.5546875" style="5" customWidth="1"/>
    <col min="10508" max="10752" width="11.44140625" style="5"/>
    <col min="10753" max="10753" width="15.6640625" style="5" customWidth="1"/>
    <col min="10754" max="10758" width="11.44140625" style="5"/>
    <col min="10759" max="10759" width="8.6640625" style="5" customWidth="1"/>
    <col min="10760" max="10760" width="9.88671875" style="5" customWidth="1"/>
    <col min="10761" max="10761" width="9.5546875" style="5" customWidth="1"/>
    <col min="10762" max="10762" width="22.6640625" style="5" customWidth="1"/>
    <col min="10763" max="10763" width="12.5546875" style="5" customWidth="1"/>
    <col min="10764" max="11008" width="11.44140625" style="5"/>
    <col min="11009" max="11009" width="15.6640625" style="5" customWidth="1"/>
    <col min="11010" max="11014" width="11.44140625" style="5"/>
    <col min="11015" max="11015" width="8.6640625" style="5" customWidth="1"/>
    <col min="11016" max="11016" width="9.88671875" style="5" customWidth="1"/>
    <col min="11017" max="11017" width="9.5546875" style="5" customWidth="1"/>
    <col min="11018" max="11018" width="22.6640625" style="5" customWidth="1"/>
    <col min="11019" max="11019" width="12.5546875" style="5" customWidth="1"/>
    <col min="11020" max="11264" width="11.44140625" style="5"/>
    <col min="11265" max="11265" width="15.6640625" style="5" customWidth="1"/>
    <col min="11266" max="11270" width="11.44140625" style="5"/>
    <col min="11271" max="11271" width="8.6640625" style="5" customWidth="1"/>
    <col min="11272" max="11272" width="9.88671875" style="5" customWidth="1"/>
    <col min="11273" max="11273" width="9.5546875" style="5" customWidth="1"/>
    <col min="11274" max="11274" width="22.6640625" style="5" customWidth="1"/>
    <col min="11275" max="11275" width="12.5546875" style="5" customWidth="1"/>
    <col min="11276" max="11520" width="11.44140625" style="5"/>
    <col min="11521" max="11521" width="15.6640625" style="5" customWidth="1"/>
    <col min="11522" max="11526" width="11.44140625" style="5"/>
    <col min="11527" max="11527" width="8.6640625" style="5" customWidth="1"/>
    <col min="11528" max="11528" width="9.88671875" style="5" customWidth="1"/>
    <col min="11529" max="11529" width="9.5546875" style="5" customWidth="1"/>
    <col min="11530" max="11530" width="22.6640625" style="5" customWidth="1"/>
    <col min="11531" max="11531" width="12.5546875" style="5" customWidth="1"/>
    <col min="11532" max="11776" width="11.44140625" style="5"/>
    <col min="11777" max="11777" width="15.6640625" style="5" customWidth="1"/>
    <col min="11778" max="11782" width="11.44140625" style="5"/>
    <col min="11783" max="11783" width="8.6640625" style="5" customWidth="1"/>
    <col min="11784" max="11784" width="9.88671875" style="5" customWidth="1"/>
    <col min="11785" max="11785" width="9.5546875" style="5" customWidth="1"/>
    <col min="11786" max="11786" width="22.6640625" style="5" customWidth="1"/>
    <col min="11787" max="11787" width="12.5546875" style="5" customWidth="1"/>
    <col min="11788" max="12032" width="11.44140625" style="5"/>
    <col min="12033" max="12033" width="15.6640625" style="5" customWidth="1"/>
    <col min="12034" max="12038" width="11.44140625" style="5"/>
    <col min="12039" max="12039" width="8.6640625" style="5" customWidth="1"/>
    <col min="12040" max="12040" width="9.88671875" style="5" customWidth="1"/>
    <col min="12041" max="12041" width="9.5546875" style="5" customWidth="1"/>
    <col min="12042" max="12042" width="22.6640625" style="5" customWidth="1"/>
    <col min="12043" max="12043" width="12.5546875" style="5" customWidth="1"/>
    <col min="12044" max="12288" width="11.44140625" style="5"/>
    <col min="12289" max="12289" width="15.6640625" style="5" customWidth="1"/>
    <col min="12290" max="12294" width="11.44140625" style="5"/>
    <col min="12295" max="12295" width="8.6640625" style="5" customWidth="1"/>
    <col min="12296" max="12296" width="9.88671875" style="5" customWidth="1"/>
    <col min="12297" max="12297" width="9.5546875" style="5" customWidth="1"/>
    <col min="12298" max="12298" width="22.6640625" style="5" customWidth="1"/>
    <col min="12299" max="12299" width="12.5546875" style="5" customWidth="1"/>
    <col min="12300" max="12544" width="11.44140625" style="5"/>
    <col min="12545" max="12545" width="15.6640625" style="5" customWidth="1"/>
    <col min="12546" max="12550" width="11.44140625" style="5"/>
    <col min="12551" max="12551" width="8.6640625" style="5" customWidth="1"/>
    <col min="12552" max="12552" width="9.88671875" style="5" customWidth="1"/>
    <col min="12553" max="12553" width="9.5546875" style="5" customWidth="1"/>
    <col min="12554" max="12554" width="22.6640625" style="5" customWidth="1"/>
    <col min="12555" max="12555" width="12.5546875" style="5" customWidth="1"/>
    <col min="12556" max="12800" width="11.44140625" style="5"/>
    <col min="12801" max="12801" width="15.6640625" style="5" customWidth="1"/>
    <col min="12802" max="12806" width="11.44140625" style="5"/>
    <col min="12807" max="12807" width="8.6640625" style="5" customWidth="1"/>
    <col min="12808" max="12808" width="9.88671875" style="5" customWidth="1"/>
    <col min="12809" max="12809" width="9.5546875" style="5" customWidth="1"/>
    <col min="12810" max="12810" width="22.6640625" style="5" customWidth="1"/>
    <col min="12811" max="12811" width="12.5546875" style="5" customWidth="1"/>
    <col min="12812" max="13056" width="11.44140625" style="5"/>
    <col min="13057" max="13057" width="15.6640625" style="5" customWidth="1"/>
    <col min="13058" max="13062" width="11.44140625" style="5"/>
    <col min="13063" max="13063" width="8.6640625" style="5" customWidth="1"/>
    <col min="13064" max="13064" width="9.88671875" style="5" customWidth="1"/>
    <col min="13065" max="13065" width="9.5546875" style="5" customWidth="1"/>
    <col min="13066" max="13066" width="22.6640625" style="5" customWidth="1"/>
    <col min="13067" max="13067" width="12.5546875" style="5" customWidth="1"/>
    <col min="13068" max="13312" width="11.44140625" style="5"/>
    <col min="13313" max="13313" width="15.6640625" style="5" customWidth="1"/>
    <col min="13314" max="13318" width="11.44140625" style="5"/>
    <col min="13319" max="13319" width="8.6640625" style="5" customWidth="1"/>
    <col min="13320" max="13320" width="9.88671875" style="5" customWidth="1"/>
    <col min="13321" max="13321" width="9.5546875" style="5" customWidth="1"/>
    <col min="13322" max="13322" width="22.6640625" style="5" customWidth="1"/>
    <col min="13323" max="13323" width="12.5546875" style="5" customWidth="1"/>
    <col min="13324" max="13568" width="11.44140625" style="5"/>
    <col min="13569" max="13569" width="15.6640625" style="5" customWidth="1"/>
    <col min="13570" max="13574" width="11.44140625" style="5"/>
    <col min="13575" max="13575" width="8.6640625" style="5" customWidth="1"/>
    <col min="13576" max="13576" width="9.88671875" style="5" customWidth="1"/>
    <col min="13577" max="13577" width="9.5546875" style="5" customWidth="1"/>
    <col min="13578" max="13578" width="22.6640625" style="5" customWidth="1"/>
    <col min="13579" max="13579" width="12.5546875" style="5" customWidth="1"/>
    <col min="13580" max="13824" width="11.44140625" style="5"/>
    <col min="13825" max="13825" width="15.6640625" style="5" customWidth="1"/>
    <col min="13826" max="13830" width="11.44140625" style="5"/>
    <col min="13831" max="13831" width="8.6640625" style="5" customWidth="1"/>
    <col min="13832" max="13832" width="9.88671875" style="5" customWidth="1"/>
    <col min="13833" max="13833" width="9.5546875" style="5" customWidth="1"/>
    <col min="13834" max="13834" width="22.6640625" style="5" customWidth="1"/>
    <col min="13835" max="13835" width="12.5546875" style="5" customWidth="1"/>
    <col min="13836" max="14080" width="11.44140625" style="5"/>
    <col min="14081" max="14081" width="15.6640625" style="5" customWidth="1"/>
    <col min="14082" max="14086" width="11.44140625" style="5"/>
    <col min="14087" max="14087" width="8.6640625" style="5" customWidth="1"/>
    <col min="14088" max="14088" width="9.88671875" style="5" customWidth="1"/>
    <col min="14089" max="14089" width="9.5546875" style="5" customWidth="1"/>
    <col min="14090" max="14090" width="22.6640625" style="5" customWidth="1"/>
    <col min="14091" max="14091" width="12.5546875" style="5" customWidth="1"/>
    <col min="14092" max="14336" width="11.44140625" style="5"/>
    <col min="14337" max="14337" width="15.6640625" style="5" customWidth="1"/>
    <col min="14338" max="14342" width="11.44140625" style="5"/>
    <col min="14343" max="14343" width="8.6640625" style="5" customWidth="1"/>
    <col min="14344" max="14344" width="9.88671875" style="5" customWidth="1"/>
    <col min="14345" max="14345" width="9.5546875" style="5" customWidth="1"/>
    <col min="14346" max="14346" width="22.6640625" style="5" customWidth="1"/>
    <col min="14347" max="14347" width="12.5546875" style="5" customWidth="1"/>
    <col min="14348" max="14592" width="11.44140625" style="5"/>
    <col min="14593" max="14593" width="15.6640625" style="5" customWidth="1"/>
    <col min="14594" max="14598" width="11.44140625" style="5"/>
    <col min="14599" max="14599" width="8.6640625" style="5" customWidth="1"/>
    <col min="14600" max="14600" width="9.88671875" style="5" customWidth="1"/>
    <col min="14601" max="14601" width="9.5546875" style="5" customWidth="1"/>
    <col min="14602" max="14602" width="22.6640625" style="5" customWidth="1"/>
    <col min="14603" max="14603" width="12.5546875" style="5" customWidth="1"/>
    <col min="14604" max="14848" width="11.44140625" style="5"/>
    <col min="14849" max="14849" width="15.6640625" style="5" customWidth="1"/>
    <col min="14850" max="14854" width="11.44140625" style="5"/>
    <col min="14855" max="14855" width="8.6640625" style="5" customWidth="1"/>
    <col min="14856" max="14856" width="9.88671875" style="5" customWidth="1"/>
    <col min="14857" max="14857" width="9.5546875" style="5" customWidth="1"/>
    <col min="14858" max="14858" width="22.6640625" style="5" customWidth="1"/>
    <col min="14859" max="14859" width="12.5546875" style="5" customWidth="1"/>
    <col min="14860" max="15104" width="11.44140625" style="5"/>
    <col min="15105" max="15105" width="15.6640625" style="5" customWidth="1"/>
    <col min="15106" max="15110" width="11.44140625" style="5"/>
    <col min="15111" max="15111" width="8.6640625" style="5" customWidth="1"/>
    <col min="15112" max="15112" width="9.88671875" style="5" customWidth="1"/>
    <col min="15113" max="15113" width="9.5546875" style="5" customWidth="1"/>
    <col min="15114" max="15114" width="22.6640625" style="5" customWidth="1"/>
    <col min="15115" max="15115" width="12.5546875" style="5" customWidth="1"/>
    <col min="15116" max="15360" width="11.44140625" style="5"/>
    <col min="15361" max="15361" width="15.6640625" style="5" customWidth="1"/>
    <col min="15362" max="15366" width="11.44140625" style="5"/>
    <col min="15367" max="15367" width="8.6640625" style="5" customWidth="1"/>
    <col min="15368" max="15368" width="9.88671875" style="5" customWidth="1"/>
    <col min="15369" max="15369" width="9.5546875" style="5" customWidth="1"/>
    <col min="15370" max="15370" width="22.6640625" style="5" customWidth="1"/>
    <col min="15371" max="15371" width="12.5546875" style="5" customWidth="1"/>
    <col min="15372" max="15616" width="11.44140625" style="5"/>
    <col min="15617" max="15617" width="15.6640625" style="5" customWidth="1"/>
    <col min="15618" max="15622" width="11.44140625" style="5"/>
    <col min="15623" max="15623" width="8.6640625" style="5" customWidth="1"/>
    <col min="15624" max="15624" width="9.88671875" style="5" customWidth="1"/>
    <col min="15625" max="15625" width="9.5546875" style="5" customWidth="1"/>
    <col min="15626" max="15626" width="22.6640625" style="5" customWidth="1"/>
    <col min="15627" max="15627" width="12.5546875" style="5" customWidth="1"/>
    <col min="15628" max="15872" width="11.44140625" style="5"/>
    <col min="15873" max="15873" width="15.6640625" style="5" customWidth="1"/>
    <col min="15874" max="15878" width="11.44140625" style="5"/>
    <col min="15879" max="15879" width="8.6640625" style="5" customWidth="1"/>
    <col min="15880" max="15880" width="9.88671875" style="5" customWidth="1"/>
    <col min="15881" max="15881" width="9.5546875" style="5" customWidth="1"/>
    <col min="15882" max="15882" width="22.6640625" style="5" customWidth="1"/>
    <col min="15883" max="15883" width="12.5546875" style="5" customWidth="1"/>
    <col min="15884" max="16128" width="11.44140625" style="5"/>
    <col min="16129" max="16129" width="15.6640625" style="5" customWidth="1"/>
    <col min="16130" max="16134" width="11.44140625" style="5"/>
    <col min="16135" max="16135" width="8.6640625" style="5" customWidth="1"/>
    <col min="16136" max="16136" width="9.88671875" style="5" customWidth="1"/>
    <col min="16137" max="16137" width="9.5546875" style="5" customWidth="1"/>
    <col min="16138" max="16138" width="22.6640625" style="5" customWidth="1"/>
    <col min="16139" max="16139" width="12.5546875" style="5" customWidth="1"/>
    <col min="16140" max="16384" width="11.44140625" style="5"/>
  </cols>
  <sheetData>
    <row r="1" spans="1:11" ht="27" customHeight="1">
      <c r="A1" s="134" t="s">
        <v>51</v>
      </c>
      <c r="B1" s="134"/>
      <c r="C1" s="134"/>
      <c r="D1" s="134"/>
      <c r="E1" s="134"/>
      <c r="F1" s="134"/>
      <c r="G1" s="134"/>
      <c r="H1" s="134"/>
      <c r="I1" s="134"/>
      <c r="J1" s="134"/>
      <c r="K1" s="22"/>
    </row>
    <row r="2" spans="1:11" ht="12" customHeight="1">
      <c r="A2" s="135" t="s">
        <v>52</v>
      </c>
      <c r="B2" s="135"/>
      <c r="C2" s="135"/>
      <c r="D2" s="135"/>
      <c r="E2" s="135"/>
      <c r="F2" s="135"/>
      <c r="G2" s="135"/>
      <c r="H2" s="135"/>
      <c r="I2" s="135"/>
      <c r="J2" s="135"/>
      <c r="K2" s="23"/>
    </row>
    <row r="3" spans="1:11" ht="15" customHeight="1">
      <c r="A3" s="141" t="s">
        <v>319</v>
      </c>
      <c r="B3" s="141"/>
      <c r="C3" s="141"/>
      <c r="D3" s="141"/>
      <c r="E3" s="141"/>
      <c r="F3" s="141"/>
      <c r="G3" s="141"/>
      <c r="H3" s="141"/>
      <c r="I3" s="141"/>
      <c r="J3" s="141"/>
      <c r="K3" s="23"/>
    </row>
    <row r="4" spans="1:11" ht="19.95" customHeight="1">
      <c r="A4" s="140" t="s">
        <v>320</v>
      </c>
      <c r="B4" s="140"/>
      <c r="C4" s="140"/>
      <c r="D4" s="140"/>
      <c r="E4" s="140"/>
      <c r="F4" s="140"/>
      <c r="G4" s="140"/>
      <c r="H4" s="140"/>
      <c r="I4" s="140"/>
      <c r="J4" s="140"/>
      <c r="K4" s="23"/>
    </row>
    <row r="5" spans="1:11" ht="12" customHeight="1">
      <c r="A5" s="35"/>
      <c r="B5" s="35"/>
      <c r="C5" s="35"/>
      <c r="D5" s="35"/>
      <c r="E5" s="35"/>
      <c r="F5" s="35"/>
      <c r="G5" s="35"/>
      <c r="H5" s="35"/>
      <c r="I5" s="35"/>
      <c r="J5" s="35"/>
      <c r="K5" s="23"/>
    </row>
    <row r="6" spans="1:11" ht="18" customHeight="1">
      <c r="A6" s="136" t="s">
        <v>53</v>
      </c>
      <c r="B6" s="136"/>
      <c r="C6" s="136"/>
      <c r="D6" s="136"/>
      <c r="E6" s="136"/>
      <c r="F6" s="136"/>
      <c r="G6" s="136"/>
      <c r="H6" s="136"/>
      <c r="I6" s="136"/>
      <c r="J6" s="136"/>
      <c r="K6" s="24"/>
    </row>
    <row r="7" spans="1:11" ht="16.05" customHeight="1">
      <c r="A7" s="138" t="s">
        <v>321</v>
      </c>
      <c r="B7" s="138"/>
      <c r="C7" s="138"/>
      <c r="D7" s="138"/>
      <c r="E7" s="138"/>
      <c r="F7" s="138"/>
      <c r="G7" s="138"/>
      <c r="H7" s="138"/>
      <c r="I7" s="138"/>
      <c r="J7" s="138"/>
      <c r="K7" s="24"/>
    </row>
    <row r="8" spans="1:11" ht="12" customHeight="1">
      <c r="A8" s="132"/>
      <c r="B8" s="132"/>
      <c r="C8" s="132"/>
      <c r="D8" s="132"/>
      <c r="E8" s="132"/>
      <c r="F8" s="132"/>
      <c r="G8" s="132"/>
      <c r="H8" s="132"/>
      <c r="I8" s="132"/>
      <c r="J8" s="132"/>
      <c r="K8" s="24"/>
    </row>
    <row r="9" spans="1:11" ht="15.75" customHeight="1">
      <c r="A9" s="137" t="s">
        <v>322</v>
      </c>
      <c r="B9" s="137"/>
      <c r="C9" s="137"/>
      <c r="D9" s="137"/>
      <c r="E9" s="137"/>
      <c r="F9" s="137"/>
      <c r="G9" s="137"/>
      <c r="H9" s="137"/>
      <c r="I9" s="137"/>
      <c r="J9" s="137"/>
      <c r="K9" s="24"/>
    </row>
    <row r="10" spans="1:11" ht="9.75" customHeight="1">
      <c r="A10" s="31"/>
      <c r="B10" s="31"/>
      <c r="C10" s="31"/>
      <c r="D10" s="31"/>
      <c r="E10" s="31"/>
      <c r="F10" s="31"/>
      <c r="G10" s="31"/>
      <c r="H10" s="31"/>
      <c r="I10" s="31"/>
      <c r="J10" s="31"/>
      <c r="K10" s="24"/>
    </row>
    <row r="11" spans="1:11" ht="409.6" customHeight="1">
      <c r="A11" s="143" t="s">
        <v>323</v>
      </c>
      <c r="B11" s="143"/>
      <c r="C11" s="143"/>
      <c r="D11" s="143"/>
      <c r="E11" s="143"/>
      <c r="F11" s="143"/>
      <c r="G11" s="143"/>
      <c r="H11" s="143"/>
      <c r="I11" s="143"/>
      <c r="J11" s="143"/>
      <c r="K11" s="21"/>
    </row>
    <row r="12" spans="1:11" ht="294" customHeight="1">
      <c r="A12" s="143"/>
      <c r="B12" s="143"/>
      <c r="C12" s="143"/>
      <c r="D12" s="143"/>
      <c r="E12" s="143"/>
      <c r="F12" s="143"/>
      <c r="G12" s="143"/>
      <c r="H12" s="143"/>
      <c r="I12" s="143"/>
      <c r="J12" s="143"/>
      <c r="K12" s="6"/>
    </row>
    <row r="13" spans="1:11" ht="22.05" customHeight="1">
      <c r="A13" s="134" t="s">
        <v>51</v>
      </c>
      <c r="B13" s="134"/>
      <c r="C13" s="134"/>
      <c r="D13" s="134"/>
      <c r="E13" s="134"/>
      <c r="F13" s="134"/>
      <c r="G13" s="134"/>
      <c r="H13" s="134"/>
      <c r="I13" s="134"/>
      <c r="J13" s="134"/>
    </row>
    <row r="14" spans="1:11" ht="12" customHeight="1">
      <c r="A14" s="135" t="s">
        <v>52</v>
      </c>
      <c r="B14" s="135"/>
      <c r="C14" s="135"/>
      <c r="D14" s="135"/>
      <c r="E14" s="135"/>
      <c r="F14" s="135"/>
      <c r="G14" s="135"/>
      <c r="H14" s="135"/>
      <c r="I14" s="135"/>
      <c r="J14" s="135"/>
    </row>
    <row r="15" spans="1:11" ht="15" customHeight="1">
      <c r="A15" s="141" t="s">
        <v>319</v>
      </c>
      <c r="B15" s="141"/>
      <c r="C15" s="141"/>
      <c r="D15" s="141"/>
      <c r="E15" s="141"/>
      <c r="F15" s="141"/>
      <c r="G15" s="141"/>
      <c r="H15" s="141"/>
      <c r="I15" s="141"/>
      <c r="J15" s="141"/>
    </row>
    <row r="16" spans="1:11" ht="19.95" customHeight="1">
      <c r="A16" s="140" t="s">
        <v>320</v>
      </c>
      <c r="B16" s="140"/>
      <c r="C16" s="140"/>
      <c r="D16" s="140"/>
      <c r="E16" s="140"/>
      <c r="F16" s="140"/>
      <c r="G16" s="140"/>
      <c r="H16" s="140"/>
      <c r="I16" s="140"/>
      <c r="J16" s="140"/>
    </row>
    <row r="17" spans="1:11" ht="12" customHeight="1">
      <c r="A17" s="35"/>
      <c r="B17" s="35"/>
      <c r="C17" s="35"/>
      <c r="D17" s="35"/>
      <c r="E17" s="35"/>
      <c r="F17" s="35"/>
      <c r="G17" s="35"/>
      <c r="H17" s="35"/>
      <c r="I17" s="35"/>
      <c r="J17" s="35"/>
    </row>
    <row r="18" spans="1:11" ht="18" customHeight="1">
      <c r="A18" s="136" t="s">
        <v>53</v>
      </c>
      <c r="B18" s="136"/>
      <c r="C18" s="136"/>
      <c r="D18" s="136"/>
      <c r="E18" s="136"/>
      <c r="F18" s="136"/>
      <c r="G18" s="136"/>
      <c r="H18" s="136"/>
      <c r="I18" s="136"/>
      <c r="J18" s="136"/>
    </row>
    <row r="19" spans="1:11" ht="16.05" customHeight="1">
      <c r="A19" s="138" t="s">
        <v>321</v>
      </c>
      <c r="B19" s="138"/>
      <c r="C19" s="138"/>
      <c r="D19" s="138"/>
      <c r="E19" s="138"/>
      <c r="F19" s="138"/>
      <c r="G19" s="138"/>
      <c r="H19" s="138"/>
      <c r="I19" s="138"/>
      <c r="J19" s="138"/>
    </row>
    <row r="20" spans="1:11" ht="13.8">
      <c r="A20" s="32"/>
      <c r="B20" s="32"/>
      <c r="C20" s="32"/>
      <c r="D20" s="32"/>
      <c r="E20" s="32"/>
      <c r="F20" s="32"/>
      <c r="G20" s="32"/>
      <c r="H20" s="32"/>
      <c r="I20" s="32"/>
      <c r="J20" s="32"/>
    </row>
    <row r="21" spans="1:11" ht="13.8">
      <c r="A21" s="32"/>
      <c r="B21" s="32"/>
      <c r="C21" s="32"/>
      <c r="D21" s="32"/>
      <c r="E21" s="32"/>
      <c r="F21" s="32"/>
      <c r="G21" s="32"/>
      <c r="H21" s="32"/>
      <c r="I21" s="32"/>
      <c r="J21" s="32"/>
    </row>
    <row r="22" spans="1:11" ht="16.2">
      <c r="A22" s="32"/>
      <c r="B22" s="118"/>
      <c r="C22" s="118" t="s">
        <v>7</v>
      </c>
      <c r="D22" s="118"/>
      <c r="E22" s="32"/>
      <c r="F22" s="32"/>
      <c r="G22" s="32"/>
      <c r="H22" s="118"/>
      <c r="I22" s="118"/>
      <c r="J22" s="119" t="s">
        <v>8</v>
      </c>
      <c r="K22" s="8"/>
    </row>
    <row r="23" spans="1:11" ht="16.2">
      <c r="A23" s="32"/>
      <c r="B23" s="118"/>
      <c r="C23" s="118"/>
      <c r="D23" s="118"/>
      <c r="E23" s="32"/>
      <c r="F23" s="32"/>
      <c r="G23" s="32"/>
      <c r="H23" s="118"/>
      <c r="I23" s="118"/>
      <c r="J23" s="119" t="s">
        <v>9</v>
      </c>
      <c r="K23" s="8"/>
    </row>
    <row r="24" spans="1:11" ht="16.2">
      <c r="A24" s="32"/>
      <c r="B24" s="118"/>
      <c r="C24" s="118"/>
      <c r="D24" s="118"/>
      <c r="E24" s="32"/>
      <c r="F24" s="32"/>
      <c r="G24" s="32"/>
      <c r="H24" s="118"/>
      <c r="I24" s="118"/>
      <c r="J24" s="118"/>
      <c r="K24" s="7"/>
    </row>
    <row r="25" spans="1:11" ht="16.2">
      <c r="A25" s="32"/>
      <c r="B25" s="118" t="s">
        <v>14</v>
      </c>
      <c r="C25" s="142" t="s">
        <v>32</v>
      </c>
      <c r="D25" s="142"/>
      <c r="E25" s="142"/>
      <c r="F25" s="32"/>
      <c r="G25" s="32"/>
      <c r="H25" s="118"/>
      <c r="I25" s="118"/>
      <c r="J25" s="121">
        <f>+'CATALOGO '!G11</f>
        <v>0</v>
      </c>
      <c r="K25" s="7"/>
    </row>
    <row r="26" spans="1:11" ht="15" customHeight="1">
      <c r="A26" s="32"/>
      <c r="B26" s="118" t="s">
        <v>34</v>
      </c>
      <c r="C26" s="122" t="s">
        <v>25</v>
      </c>
      <c r="D26" s="122"/>
      <c r="E26" s="122"/>
      <c r="F26" s="32"/>
      <c r="G26" s="32"/>
      <c r="H26" s="118"/>
      <c r="I26" s="118"/>
      <c r="J26" s="123">
        <f>+'CATALOGO '!G29</f>
        <v>0</v>
      </c>
      <c r="K26" s="7"/>
    </row>
    <row r="27" spans="1:11" ht="15" customHeight="1">
      <c r="A27" s="32"/>
      <c r="B27" s="118" t="s">
        <v>10</v>
      </c>
      <c r="C27" s="122" t="s">
        <v>82</v>
      </c>
      <c r="D27" s="122"/>
      <c r="E27" s="122"/>
      <c r="F27" s="32"/>
      <c r="G27" s="32"/>
      <c r="H27" s="118"/>
      <c r="I27" s="118"/>
      <c r="J27" s="123">
        <f>+I28+I29+I30</f>
        <v>0</v>
      </c>
      <c r="K27" s="7"/>
    </row>
    <row r="28" spans="1:11" ht="15" customHeight="1">
      <c r="A28" s="32"/>
      <c r="B28" s="118"/>
      <c r="C28" s="122" t="s">
        <v>285</v>
      </c>
      <c r="D28" s="122"/>
      <c r="E28" s="122"/>
      <c r="F28" s="32"/>
      <c r="G28" s="32"/>
      <c r="H28" s="118"/>
      <c r="I28" s="121">
        <f>+'CATALOGO '!G43</f>
        <v>0</v>
      </c>
      <c r="J28" s="123"/>
      <c r="K28" s="7"/>
    </row>
    <row r="29" spans="1:11" ht="15" customHeight="1">
      <c r="A29" s="32"/>
      <c r="B29" s="118"/>
      <c r="C29" s="122" t="s">
        <v>286</v>
      </c>
      <c r="D29" s="122"/>
      <c r="E29" s="122"/>
      <c r="F29" s="32"/>
      <c r="G29" s="32"/>
      <c r="H29" s="118"/>
      <c r="I29" s="123">
        <f>+'CATALOGO '!G50</f>
        <v>0</v>
      </c>
      <c r="J29" s="123"/>
      <c r="K29" s="7"/>
    </row>
    <row r="30" spans="1:11" ht="15" customHeight="1">
      <c r="A30" s="32"/>
      <c r="B30" s="118"/>
      <c r="C30" s="122" t="s">
        <v>287</v>
      </c>
      <c r="D30" s="122"/>
      <c r="E30" s="122"/>
      <c r="F30" s="32"/>
      <c r="G30" s="32"/>
      <c r="H30" s="118"/>
      <c r="I30" s="123">
        <f>+'CATALOGO '!G58</f>
        <v>0</v>
      </c>
      <c r="J30" s="123"/>
      <c r="K30" s="7"/>
    </row>
    <row r="31" spans="1:11" ht="17.100000000000001" customHeight="1">
      <c r="A31" s="32"/>
      <c r="B31" s="118" t="s">
        <v>28</v>
      </c>
      <c r="C31" s="122" t="s">
        <v>11</v>
      </c>
      <c r="D31" s="122"/>
      <c r="E31" s="122"/>
      <c r="F31" s="32"/>
      <c r="G31" s="32"/>
      <c r="H31" s="118"/>
      <c r="I31" s="118"/>
      <c r="J31" s="123">
        <f>+I32+I33</f>
        <v>0</v>
      </c>
      <c r="K31" s="7"/>
    </row>
    <row r="32" spans="1:11" ht="17.100000000000001" customHeight="1">
      <c r="A32" s="32"/>
      <c r="B32" s="118"/>
      <c r="C32" s="120" t="s">
        <v>31</v>
      </c>
      <c r="D32" s="120"/>
      <c r="E32" s="124"/>
      <c r="F32" s="32"/>
      <c r="G32" s="32"/>
      <c r="H32" s="118"/>
      <c r="I32" s="121">
        <f>+'CATALOGO '!G87</f>
        <v>0</v>
      </c>
      <c r="J32" s="123"/>
      <c r="K32" s="7"/>
    </row>
    <row r="33" spans="1:13" ht="17.100000000000001" customHeight="1">
      <c r="A33" s="32"/>
      <c r="B33" s="118"/>
      <c r="C33" s="120" t="s">
        <v>23</v>
      </c>
      <c r="D33" s="120"/>
      <c r="E33" s="124"/>
      <c r="F33" s="32"/>
      <c r="G33" s="32"/>
      <c r="H33" s="118"/>
      <c r="I33" s="123">
        <f>+'CATALOGO '!G145</f>
        <v>0</v>
      </c>
      <c r="J33" s="123"/>
      <c r="K33" s="7"/>
    </row>
    <row r="34" spans="1:13" ht="17.100000000000001" customHeight="1">
      <c r="A34" s="32"/>
      <c r="B34" s="118" t="s">
        <v>50</v>
      </c>
      <c r="C34" s="122" t="s">
        <v>29</v>
      </c>
      <c r="D34" s="122"/>
      <c r="E34" s="124"/>
      <c r="F34" s="32"/>
      <c r="G34" s="32"/>
      <c r="H34" s="118"/>
      <c r="I34" s="118"/>
      <c r="J34" s="123">
        <f>+'CATALOGO '!G163</f>
        <v>0</v>
      </c>
      <c r="K34" s="7"/>
    </row>
    <row r="35" spans="1:13" ht="17.100000000000001" customHeight="1">
      <c r="A35" s="32"/>
      <c r="B35" s="118"/>
      <c r="C35" s="120"/>
      <c r="D35" s="120"/>
      <c r="E35" s="124"/>
      <c r="F35" s="32"/>
      <c r="G35" s="32"/>
      <c r="H35" s="118"/>
      <c r="I35" s="118"/>
      <c r="J35" s="125"/>
      <c r="K35" s="7"/>
    </row>
    <row r="36" spans="1:13" ht="15">
      <c r="A36" s="32"/>
      <c r="B36" s="118"/>
      <c r="C36" s="32"/>
      <c r="D36" s="32"/>
      <c r="E36" s="32"/>
      <c r="F36" s="32"/>
      <c r="G36" s="32"/>
      <c r="H36" s="118"/>
      <c r="I36" s="126"/>
      <c r="J36" s="127"/>
      <c r="K36" s="9"/>
    </row>
    <row r="37" spans="1:13" ht="15">
      <c r="A37" s="32"/>
      <c r="B37" s="32"/>
      <c r="C37" s="32"/>
      <c r="D37" s="32"/>
      <c r="E37" s="32"/>
      <c r="F37" s="32"/>
      <c r="G37" s="32"/>
      <c r="H37" s="122"/>
      <c r="I37" s="128" t="s">
        <v>12</v>
      </c>
      <c r="J37" s="127">
        <f>+SUM(J25:J34)</f>
        <v>0</v>
      </c>
      <c r="K37" s="9"/>
      <c r="L37" s="116"/>
      <c r="M37" s="116"/>
    </row>
    <row r="38" spans="1:13" ht="15">
      <c r="A38" s="32"/>
      <c r="B38" s="32"/>
      <c r="C38" s="32"/>
      <c r="D38" s="32"/>
      <c r="E38" s="32"/>
      <c r="F38" s="32"/>
      <c r="G38" s="32"/>
      <c r="H38" s="122"/>
      <c r="I38" s="128"/>
      <c r="J38" s="129"/>
      <c r="K38" s="9"/>
      <c r="L38" s="116"/>
    </row>
    <row r="39" spans="1:13" ht="15">
      <c r="A39" s="32"/>
      <c r="B39" s="32"/>
      <c r="C39" s="32"/>
      <c r="D39" s="32"/>
      <c r="E39" s="32"/>
      <c r="F39" s="32"/>
      <c r="G39" s="32"/>
      <c r="H39" s="122"/>
      <c r="I39" s="128" t="s">
        <v>19</v>
      </c>
      <c r="J39" s="130">
        <f>J37*16%</f>
        <v>0</v>
      </c>
      <c r="K39" s="9"/>
      <c r="L39" s="116"/>
    </row>
    <row r="40" spans="1:13" ht="15">
      <c r="A40" s="32"/>
      <c r="B40" s="32"/>
      <c r="C40" s="32"/>
      <c r="D40" s="32"/>
      <c r="E40" s="32"/>
      <c r="F40" s="32"/>
      <c r="G40" s="32"/>
      <c r="H40" s="122"/>
      <c r="I40" s="128"/>
      <c r="J40" s="127"/>
      <c r="K40" s="9"/>
      <c r="L40" s="116"/>
    </row>
    <row r="41" spans="1:13" ht="15">
      <c r="A41" s="32"/>
      <c r="B41" s="33"/>
      <c r="C41" s="33"/>
      <c r="D41" s="33"/>
      <c r="E41" s="33"/>
      <c r="F41" s="33"/>
      <c r="G41" s="33"/>
      <c r="H41" s="34"/>
      <c r="I41" s="128" t="s">
        <v>13</v>
      </c>
      <c r="J41" s="130">
        <f>SUM(J37,J39)</f>
        <v>0</v>
      </c>
      <c r="K41" s="9"/>
      <c r="L41" s="116"/>
    </row>
    <row r="42" spans="1:13">
      <c r="J42" s="10"/>
      <c r="L42" s="116"/>
    </row>
    <row r="43" spans="1:13" ht="14.4">
      <c r="A43" s="139" t="s">
        <v>327</v>
      </c>
      <c r="B43" s="139"/>
      <c r="C43" s="139"/>
      <c r="D43" s="139"/>
      <c r="E43" s="139"/>
      <c r="F43" s="139"/>
      <c r="G43" s="139"/>
      <c r="H43" s="139"/>
      <c r="I43" s="139"/>
      <c r="J43" s="139"/>
    </row>
    <row r="45" spans="1:13">
      <c r="F45" s="12"/>
    </row>
    <row r="46" spans="1:13">
      <c r="F46" s="11"/>
    </row>
    <row r="47" spans="1:13">
      <c r="E47" s="11"/>
    </row>
  </sheetData>
  <mergeCells count="16">
    <mergeCell ref="A18:J18"/>
    <mergeCell ref="A19:J19"/>
    <mergeCell ref="A43:J43"/>
    <mergeCell ref="A4:J4"/>
    <mergeCell ref="A3:J3"/>
    <mergeCell ref="C25:E25"/>
    <mergeCell ref="A11:J12"/>
    <mergeCell ref="A13:J13"/>
    <mergeCell ref="A14:J14"/>
    <mergeCell ref="A15:J15"/>
    <mergeCell ref="A16:J16"/>
    <mergeCell ref="A1:J1"/>
    <mergeCell ref="A2:J2"/>
    <mergeCell ref="A6:J6"/>
    <mergeCell ref="A9:J9"/>
    <mergeCell ref="A7:J7"/>
  </mergeCells>
  <phoneticPr fontId="25" type="noConversion"/>
  <printOptions horizontalCentered="1"/>
  <pageMargins left="0.39370078740157483" right="0.39370078740157483" top="0.59055118110236227" bottom="0.39370078740157483" header="0" footer="0"/>
  <pageSetup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8"/>
  <sheetViews>
    <sheetView tabSelected="1" view="pageBreakPreview" topLeftCell="A160" zoomScale="70" zoomScaleNormal="100" zoomScaleSheetLayoutView="70" workbookViewId="0">
      <selection activeCell="J167" sqref="J167"/>
    </sheetView>
  </sheetViews>
  <sheetFormatPr baseColWidth="10" defaultRowHeight="13.2"/>
  <cols>
    <col min="1" max="1" width="16.6640625" style="51" customWidth="1"/>
    <col min="2" max="2" width="49.33203125" customWidth="1"/>
    <col min="3" max="3" width="10.6640625" customWidth="1"/>
    <col min="4" max="4" width="13.6640625" style="17" customWidth="1"/>
    <col min="5" max="5" width="14.6640625" customWidth="1"/>
    <col min="6" max="6" width="25.6640625" style="3" customWidth="1"/>
    <col min="7" max="7" width="17.5546875" customWidth="1"/>
    <col min="8" max="8" width="7.21875" customWidth="1"/>
    <col min="9" max="9" width="12" bestFit="1" customWidth="1"/>
  </cols>
  <sheetData>
    <row r="1" spans="1:8" s="2" customFormat="1" ht="14.25" customHeight="1">
      <c r="A1" s="147" t="s">
        <v>322</v>
      </c>
      <c r="B1" s="147"/>
      <c r="C1" s="147"/>
      <c r="D1" s="147"/>
      <c r="E1" s="147"/>
      <c r="F1" s="147"/>
      <c r="G1" s="147"/>
      <c r="H1" s="13"/>
    </row>
    <row r="2" spans="1:8" s="1" customFormat="1" ht="306.60000000000002" customHeight="1">
      <c r="A2" s="145" t="s">
        <v>325</v>
      </c>
      <c r="B2" s="145"/>
      <c r="C2" s="145"/>
      <c r="D2" s="145"/>
      <c r="E2" s="145"/>
      <c r="F2" s="145"/>
      <c r="G2" s="145"/>
    </row>
    <row r="3" spans="1:8" s="1" customFormat="1" ht="12" customHeight="1">
      <c r="A3" s="133"/>
      <c r="B3" s="133"/>
      <c r="C3" s="133"/>
      <c r="D3" s="133"/>
      <c r="E3" s="133"/>
      <c r="F3" s="133"/>
      <c r="G3" s="133"/>
    </row>
    <row r="4" spans="1:8" s="1" customFormat="1" ht="21.6" customHeight="1" thickBot="1">
      <c r="A4" s="146" t="s">
        <v>326</v>
      </c>
      <c r="B4" s="146"/>
      <c r="C4" s="146"/>
      <c r="D4" s="146"/>
      <c r="E4" s="146"/>
      <c r="F4" s="146"/>
      <c r="G4" s="146"/>
    </row>
    <row r="5" spans="1:8" s="14" customFormat="1" ht="23.1" customHeight="1" thickBot="1">
      <c r="A5" s="44" t="s">
        <v>0</v>
      </c>
      <c r="B5" s="15" t="s">
        <v>30</v>
      </c>
      <c r="C5" s="15" t="s">
        <v>1</v>
      </c>
      <c r="D5" s="16" t="s">
        <v>2</v>
      </c>
      <c r="E5" s="15" t="s">
        <v>3</v>
      </c>
      <c r="F5" s="15" t="s">
        <v>15</v>
      </c>
      <c r="G5" s="15" t="s">
        <v>4</v>
      </c>
    </row>
    <row r="6" spans="1:8" s="74" customFormat="1" ht="13.8">
      <c r="A6" s="45"/>
      <c r="B6" s="56" t="s">
        <v>42</v>
      </c>
      <c r="C6" s="57"/>
      <c r="D6" s="58"/>
      <c r="E6" s="59"/>
      <c r="F6" s="60"/>
      <c r="G6" s="61"/>
    </row>
    <row r="7" spans="1:8" s="74" customFormat="1" ht="58.8" customHeight="1">
      <c r="A7" s="96" t="s">
        <v>195</v>
      </c>
      <c r="B7" s="89" t="s">
        <v>196</v>
      </c>
      <c r="C7" s="97" t="s">
        <v>68</v>
      </c>
      <c r="D7" s="98">
        <v>192</v>
      </c>
      <c r="E7" s="39"/>
      <c r="F7" s="43"/>
      <c r="G7" s="52">
        <f t="shared" ref="G7:G9" si="0">D7*E7</f>
        <v>0</v>
      </c>
    </row>
    <row r="8" spans="1:8" s="74" customFormat="1" ht="73.2" customHeight="1">
      <c r="A8" s="99" t="s">
        <v>61</v>
      </c>
      <c r="B8" s="25" t="s">
        <v>100</v>
      </c>
      <c r="C8" s="38" t="s">
        <v>60</v>
      </c>
      <c r="D8" s="98">
        <v>53.89</v>
      </c>
      <c r="E8" s="39"/>
      <c r="F8" s="43"/>
      <c r="G8" s="52">
        <f t="shared" si="0"/>
        <v>0</v>
      </c>
    </row>
    <row r="9" spans="1:8" s="74" customFormat="1" ht="62.4" customHeight="1">
      <c r="A9" s="96" t="s">
        <v>282</v>
      </c>
      <c r="B9" s="89" t="s">
        <v>283</v>
      </c>
      <c r="C9" s="100" t="s">
        <v>68</v>
      </c>
      <c r="D9" s="98">
        <v>1500</v>
      </c>
      <c r="E9" s="101"/>
      <c r="F9" s="43"/>
      <c r="G9" s="52">
        <f t="shared" si="0"/>
        <v>0</v>
      </c>
    </row>
    <row r="10" spans="1:8" s="74" customFormat="1" ht="12.75" customHeight="1">
      <c r="A10" s="45"/>
      <c r="B10" s="25" t="s">
        <v>6</v>
      </c>
      <c r="C10" s="26"/>
      <c r="D10" s="40"/>
      <c r="E10" s="28"/>
      <c r="F10" s="43"/>
      <c r="G10" s="36"/>
    </row>
    <row r="11" spans="1:8" s="74" customFormat="1" ht="15" customHeight="1">
      <c r="A11" s="46"/>
      <c r="B11" s="62" t="s">
        <v>20</v>
      </c>
      <c r="C11" s="63"/>
      <c r="D11" s="64"/>
      <c r="E11" s="65"/>
      <c r="F11" s="66"/>
      <c r="G11" s="67">
        <f>SUM(G7:G9)</f>
        <v>0</v>
      </c>
    </row>
    <row r="12" spans="1:8" s="74" customFormat="1" ht="15" customHeight="1">
      <c r="A12" s="48"/>
      <c r="B12" s="68" t="s">
        <v>80</v>
      </c>
      <c r="C12" s="66"/>
      <c r="D12" s="69"/>
      <c r="E12" s="70"/>
      <c r="F12" s="66"/>
      <c r="G12" s="67"/>
    </row>
    <row r="13" spans="1:8" s="74" customFormat="1" ht="95.4" customHeight="1">
      <c r="A13" s="102" t="s">
        <v>98</v>
      </c>
      <c r="B13" s="95" t="s">
        <v>101</v>
      </c>
      <c r="C13" s="97" t="s">
        <v>36</v>
      </c>
      <c r="D13" s="42">
        <v>51.75</v>
      </c>
      <c r="E13" s="39"/>
      <c r="F13" s="18"/>
      <c r="G13" s="52">
        <f t="shared" ref="G13:G14" si="1">D13*E13</f>
        <v>0</v>
      </c>
    </row>
    <row r="14" spans="1:8" s="74" customFormat="1" ht="71.400000000000006" customHeight="1">
      <c r="A14" s="102" t="s">
        <v>35</v>
      </c>
      <c r="B14" s="95" t="s">
        <v>102</v>
      </c>
      <c r="C14" s="97" t="s">
        <v>36</v>
      </c>
      <c r="D14" s="103">
        <v>442.84</v>
      </c>
      <c r="E14" s="39"/>
      <c r="F14" s="38"/>
      <c r="G14" s="52">
        <f t="shared" si="1"/>
        <v>0</v>
      </c>
      <c r="H14" s="75"/>
    </row>
    <row r="15" spans="1:8" s="74" customFormat="1" ht="69.599999999999994" customHeight="1">
      <c r="A15" s="102" t="s">
        <v>99</v>
      </c>
      <c r="B15" s="95" t="s">
        <v>103</v>
      </c>
      <c r="C15" s="97" t="s">
        <v>36</v>
      </c>
      <c r="D15" s="42">
        <v>5</v>
      </c>
      <c r="E15" s="39"/>
      <c r="F15" s="38"/>
      <c r="G15" s="52">
        <f t="shared" ref="G15:G17" si="2">D15*E15</f>
        <v>0</v>
      </c>
      <c r="H15" s="76"/>
    </row>
    <row r="16" spans="1:8" s="74" customFormat="1" ht="159" customHeight="1">
      <c r="A16" s="102" t="s">
        <v>62</v>
      </c>
      <c r="B16" s="25" t="s">
        <v>104</v>
      </c>
      <c r="C16" s="38" t="s">
        <v>67</v>
      </c>
      <c r="D16" s="42">
        <v>1</v>
      </c>
      <c r="E16" s="39"/>
      <c r="F16" s="38"/>
      <c r="G16" s="52">
        <f t="shared" si="2"/>
        <v>0</v>
      </c>
      <c r="H16" s="76"/>
    </row>
    <row r="17" spans="1:18" s="74" customFormat="1" ht="140.4" customHeight="1">
      <c r="A17" s="104" t="s">
        <v>63</v>
      </c>
      <c r="B17" s="105" t="s">
        <v>105</v>
      </c>
      <c r="C17" s="97" t="s">
        <v>36</v>
      </c>
      <c r="D17" s="103">
        <v>896.84</v>
      </c>
      <c r="E17" s="106"/>
      <c r="F17" s="38"/>
      <c r="G17" s="52">
        <f t="shared" si="2"/>
        <v>0</v>
      </c>
      <c r="H17" s="76"/>
    </row>
    <row r="18" spans="1:18" s="74" customFormat="1" ht="110.4">
      <c r="A18" s="104" t="s">
        <v>64</v>
      </c>
      <c r="B18" s="25" t="s">
        <v>106</v>
      </c>
      <c r="C18" s="97" t="s">
        <v>36</v>
      </c>
      <c r="D18" s="42">
        <v>26.86</v>
      </c>
      <c r="E18" s="106"/>
      <c r="F18" s="38"/>
      <c r="G18" s="52">
        <f t="shared" ref="G18:G20" si="3">D18*E18</f>
        <v>0</v>
      </c>
    </row>
    <row r="19" spans="1:18" s="74" customFormat="1" ht="112.8" customHeight="1">
      <c r="A19" s="47" t="s">
        <v>65</v>
      </c>
      <c r="B19" s="25" t="s">
        <v>111</v>
      </c>
      <c r="C19" s="97" t="s">
        <v>36</v>
      </c>
      <c r="D19" s="42">
        <v>54.9</v>
      </c>
      <c r="E19" s="106"/>
      <c r="F19" s="26"/>
      <c r="G19" s="52">
        <f t="shared" si="3"/>
        <v>0</v>
      </c>
    </row>
    <row r="20" spans="1:18" s="74" customFormat="1" ht="168" customHeight="1">
      <c r="A20" s="104" t="s">
        <v>37</v>
      </c>
      <c r="B20" s="105" t="s">
        <v>107</v>
      </c>
      <c r="C20" s="97" t="s">
        <v>36</v>
      </c>
      <c r="D20" s="103">
        <v>3548</v>
      </c>
      <c r="E20" s="106"/>
      <c r="F20" s="38"/>
      <c r="G20" s="52">
        <f t="shared" si="3"/>
        <v>0</v>
      </c>
    </row>
    <row r="21" spans="1:18" s="74" customFormat="1" ht="88.2" customHeight="1">
      <c r="A21" s="104" t="s">
        <v>38</v>
      </c>
      <c r="B21" s="89" t="s">
        <v>108</v>
      </c>
      <c r="C21" s="38" t="s">
        <v>68</v>
      </c>
      <c r="D21" s="42">
        <v>800.49</v>
      </c>
      <c r="E21" s="106"/>
      <c r="F21" s="38"/>
      <c r="G21" s="52">
        <f t="shared" ref="G21" si="4">D21*E21</f>
        <v>0</v>
      </c>
    </row>
    <row r="22" spans="1:18" s="74" customFormat="1" ht="204" customHeight="1">
      <c r="A22" s="104" t="s">
        <v>39</v>
      </c>
      <c r="B22" s="107" t="s">
        <v>109</v>
      </c>
      <c r="C22" s="97" t="s">
        <v>36</v>
      </c>
      <c r="D22" s="42">
        <v>4.8600000000000003</v>
      </c>
      <c r="E22" s="39"/>
      <c r="F22" s="38"/>
      <c r="G22" s="52">
        <f t="shared" ref="G22:G25" si="5">D22*E22</f>
        <v>0</v>
      </c>
    </row>
    <row r="23" spans="1:18" s="74" customFormat="1" ht="124.2" customHeight="1">
      <c r="A23" s="104" t="s">
        <v>66</v>
      </c>
      <c r="B23" s="95" t="s">
        <v>288</v>
      </c>
      <c r="C23" s="97" t="s">
        <v>36</v>
      </c>
      <c r="D23" s="42">
        <v>318</v>
      </c>
      <c r="E23" s="39"/>
      <c r="F23" s="38"/>
      <c r="G23" s="52">
        <f t="shared" si="5"/>
        <v>0</v>
      </c>
    </row>
    <row r="24" spans="1:18" s="74" customFormat="1" ht="71.400000000000006" customHeight="1">
      <c r="A24" s="104" t="s">
        <v>95</v>
      </c>
      <c r="B24" s="95" t="s">
        <v>289</v>
      </c>
      <c r="C24" s="97" t="s">
        <v>67</v>
      </c>
      <c r="D24" s="42">
        <v>19</v>
      </c>
      <c r="E24" s="39"/>
      <c r="F24" s="38"/>
      <c r="G24" s="52">
        <f t="shared" si="5"/>
        <v>0</v>
      </c>
    </row>
    <row r="25" spans="1:18" s="74" customFormat="1" ht="55.2">
      <c r="A25" s="104" t="s">
        <v>96</v>
      </c>
      <c r="B25" s="108" t="s">
        <v>110</v>
      </c>
      <c r="C25" s="97" t="s">
        <v>68</v>
      </c>
      <c r="D25" s="42">
        <v>4</v>
      </c>
      <c r="E25" s="39"/>
      <c r="F25" s="38"/>
      <c r="G25" s="52">
        <f t="shared" si="5"/>
        <v>0</v>
      </c>
    </row>
    <row r="26" spans="1:18" s="74" customFormat="1" ht="55.2">
      <c r="A26" s="102" t="s">
        <v>40</v>
      </c>
      <c r="B26" s="108" t="s">
        <v>112</v>
      </c>
      <c r="C26" s="38" t="s">
        <v>41</v>
      </c>
      <c r="D26" s="42">
        <v>1</v>
      </c>
      <c r="E26" s="39"/>
      <c r="F26" s="38"/>
      <c r="G26" s="52">
        <f t="shared" ref="G26:G27" si="6">D26*E26</f>
        <v>0</v>
      </c>
      <c r="H26" s="87"/>
      <c r="J26" s="87"/>
      <c r="N26" s="87"/>
      <c r="O26" s="87"/>
      <c r="P26" s="87"/>
      <c r="Q26" s="87"/>
      <c r="R26" s="87"/>
    </row>
    <row r="27" spans="1:18" s="74" customFormat="1" ht="124.2">
      <c r="A27" s="102" t="s">
        <v>97</v>
      </c>
      <c r="B27" s="109" t="s">
        <v>113</v>
      </c>
      <c r="C27" s="38" t="s">
        <v>67</v>
      </c>
      <c r="D27" s="42">
        <v>2</v>
      </c>
      <c r="E27" s="39"/>
      <c r="F27" s="38"/>
      <c r="G27" s="52">
        <f t="shared" si="6"/>
        <v>0</v>
      </c>
      <c r="H27" s="87"/>
      <c r="J27" s="87"/>
      <c r="N27" s="87"/>
      <c r="O27" s="87"/>
      <c r="P27" s="87"/>
      <c r="Q27" s="87"/>
      <c r="R27" s="87"/>
    </row>
    <row r="28" spans="1:18" s="74" customFormat="1" ht="12.75" customHeight="1">
      <c r="A28" s="48"/>
      <c r="B28" s="30"/>
      <c r="C28" s="18"/>
      <c r="D28" s="41"/>
      <c r="E28" s="27"/>
      <c r="F28" s="18"/>
      <c r="G28" s="29"/>
      <c r="H28" s="87"/>
      <c r="J28" s="87"/>
      <c r="N28" s="87"/>
      <c r="O28" s="87"/>
      <c r="P28" s="87"/>
      <c r="Q28" s="87"/>
      <c r="R28" s="87"/>
    </row>
    <row r="29" spans="1:18" s="74" customFormat="1" ht="15" customHeight="1">
      <c r="A29" s="48"/>
      <c r="B29" s="71" t="s">
        <v>5</v>
      </c>
      <c r="C29" s="72"/>
      <c r="D29" s="69"/>
      <c r="E29" s="73"/>
      <c r="F29" s="72"/>
      <c r="G29" s="67">
        <f>SUM(G13:G28)</f>
        <v>0</v>
      </c>
    </row>
    <row r="30" spans="1:18" s="74" customFormat="1" ht="15" customHeight="1">
      <c r="A30" s="48"/>
      <c r="B30" s="68" t="s">
        <v>81</v>
      </c>
      <c r="C30" s="66"/>
      <c r="D30" s="69"/>
      <c r="E30" s="70"/>
      <c r="F30" s="66"/>
      <c r="G30" s="67"/>
    </row>
    <row r="31" spans="1:18" s="74" customFormat="1" ht="15" customHeight="1">
      <c r="A31" s="48"/>
      <c r="B31" s="68" t="s">
        <v>54</v>
      </c>
      <c r="C31" s="66"/>
      <c r="D31" s="69"/>
      <c r="E31" s="70"/>
      <c r="F31" s="66"/>
      <c r="G31" s="67"/>
    </row>
    <row r="32" spans="1:18" s="74" customFormat="1" ht="74.400000000000006" customHeight="1">
      <c r="A32" s="88" t="s">
        <v>76</v>
      </c>
      <c r="B32" s="108" t="s">
        <v>77</v>
      </c>
      <c r="C32" s="38" t="s">
        <v>67</v>
      </c>
      <c r="D32" s="42">
        <v>2</v>
      </c>
      <c r="E32" s="39"/>
      <c r="F32" s="53"/>
      <c r="G32" s="52">
        <f t="shared" ref="G32:G38" si="7">D32*E32</f>
        <v>0</v>
      </c>
    </row>
    <row r="33" spans="1:7" s="74" customFormat="1" ht="73.8" customHeight="1">
      <c r="A33" s="88" t="s">
        <v>78</v>
      </c>
      <c r="B33" s="108" t="s">
        <v>79</v>
      </c>
      <c r="C33" s="38" t="s">
        <v>67</v>
      </c>
      <c r="D33" s="42">
        <v>1</v>
      </c>
      <c r="E33" s="39"/>
      <c r="F33" s="53"/>
      <c r="G33" s="52">
        <f t="shared" si="7"/>
        <v>0</v>
      </c>
    </row>
    <row r="34" spans="1:7" s="74" customFormat="1" ht="165.6" customHeight="1">
      <c r="A34" s="88" t="s">
        <v>69</v>
      </c>
      <c r="B34" s="108" t="s">
        <v>114</v>
      </c>
      <c r="C34" s="38" t="s">
        <v>67</v>
      </c>
      <c r="D34" s="42">
        <v>1</v>
      </c>
      <c r="E34" s="39"/>
      <c r="F34" s="53"/>
      <c r="G34" s="52">
        <f t="shared" si="7"/>
        <v>0</v>
      </c>
    </row>
    <row r="35" spans="1:7" s="74" customFormat="1" ht="112.8" customHeight="1">
      <c r="A35" s="88" t="s">
        <v>75</v>
      </c>
      <c r="B35" s="108" t="s">
        <v>115</v>
      </c>
      <c r="C35" s="38" t="s">
        <v>67</v>
      </c>
      <c r="D35" s="42">
        <v>1</v>
      </c>
      <c r="E35" s="39"/>
      <c r="F35" s="53"/>
      <c r="G35" s="52">
        <f t="shared" si="7"/>
        <v>0</v>
      </c>
    </row>
    <row r="36" spans="1:7" s="74" customFormat="1" ht="86.4" customHeight="1">
      <c r="A36" s="88" t="s">
        <v>72</v>
      </c>
      <c r="B36" s="108" t="s">
        <v>116</v>
      </c>
      <c r="C36" s="38" t="s">
        <v>67</v>
      </c>
      <c r="D36" s="42">
        <v>1</v>
      </c>
      <c r="E36" s="39"/>
      <c r="F36" s="53"/>
      <c r="G36" s="52">
        <f t="shared" si="7"/>
        <v>0</v>
      </c>
    </row>
    <row r="37" spans="1:7" s="74" customFormat="1" ht="114" customHeight="1">
      <c r="A37" s="88" t="s">
        <v>70</v>
      </c>
      <c r="B37" s="108" t="s">
        <v>117</v>
      </c>
      <c r="C37" s="38" t="s">
        <v>67</v>
      </c>
      <c r="D37" s="42">
        <v>2</v>
      </c>
      <c r="E37" s="39"/>
      <c r="F37" s="53"/>
      <c r="G37" s="52">
        <f t="shared" si="7"/>
        <v>0</v>
      </c>
    </row>
    <row r="38" spans="1:7" s="74" customFormat="1" ht="115.2" customHeight="1">
      <c r="A38" s="88" t="s">
        <v>71</v>
      </c>
      <c r="B38" s="108" t="s">
        <v>118</v>
      </c>
      <c r="C38" s="38" t="s">
        <v>67</v>
      </c>
      <c r="D38" s="42">
        <v>1</v>
      </c>
      <c r="E38" s="39"/>
      <c r="F38" s="53"/>
      <c r="G38" s="52">
        <f t="shared" si="7"/>
        <v>0</v>
      </c>
    </row>
    <row r="39" spans="1:7" s="74" customFormat="1" ht="166.2" customHeight="1">
      <c r="A39" s="88" t="s">
        <v>73</v>
      </c>
      <c r="B39" s="108" t="s">
        <v>119</v>
      </c>
      <c r="C39" s="97" t="s">
        <v>36</v>
      </c>
      <c r="D39" s="42">
        <f>118.28+82.3</f>
        <v>200.57999999999998</v>
      </c>
      <c r="E39" s="39"/>
      <c r="F39" s="53"/>
      <c r="G39" s="52">
        <f t="shared" ref="G39:G41" si="8">D39*E39</f>
        <v>0</v>
      </c>
    </row>
    <row r="40" spans="1:7" s="74" customFormat="1" ht="168" customHeight="1">
      <c r="A40" s="88" t="s">
        <v>74</v>
      </c>
      <c r="B40" s="108" t="s">
        <v>156</v>
      </c>
      <c r="C40" s="97" t="s">
        <v>36</v>
      </c>
      <c r="D40" s="42">
        <v>26.21</v>
      </c>
      <c r="E40" s="39"/>
      <c r="F40" s="53"/>
      <c r="G40" s="52">
        <f t="shared" si="8"/>
        <v>0</v>
      </c>
    </row>
    <row r="41" spans="1:7" s="74" customFormat="1" ht="101.4" customHeight="1">
      <c r="A41" s="88" t="s">
        <v>87</v>
      </c>
      <c r="B41" s="108" t="s">
        <v>43</v>
      </c>
      <c r="C41" s="38" t="s">
        <v>68</v>
      </c>
      <c r="D41" s="42">
        <v>8.1</v>
      </c>
      <c r="E41" s="39"/>
      <c r="F41" s="53"/>
      <c r="G41" s="52">
        <f t="shared" si="8"/>
        <v>0</v>
      </c>
    </row>
    <row r="42" spans="1:7" s="74" customFormat="1" ht="13.8">
      <c r="A42" s="47"/>
      <c r="B42" s="25"/>
      <c r="C42" s="26"/>
      <c r="D42" s="41"/>
      <c r="E42" s="27"/>
      <c r="F42" s="18"/>
      <c r="G42" s="29"/>
    </row>
    <row r="43" spans="1:7" s="74" customFormat="1" ht="12.75" customHeight="1">
      <c r="A43" s="47"/>
      <c r="B43" s="71" t="s">
        <v>55</v>
      </c>
      <c r="C43" s="72"/>
      <c r="D43" s="69"/>
      <c r="E43" s="73"/>
      <c r="F43" s="72"/>
      <c r="G43" s="67">
        <f>SUM(G32:G41)</f>
        <v>0</v>
      </c>
    </row>
    <row r="44" spans="1:7" s="74" customFormat="1" ht="15" customHeight="1">
      <c r="A44" s="48"/>
      <c r="B44" s="68" t="s">
        <v>56</v>
      </c>
      <c r="C44" s="66"/>
      <c r="D44" s="69"/>
      <c r="E44" s="70"/>
      <c r="F44" s="66"/>
      <c r="G44" s="67"/>
    </row>
    <row r="45" spans="1:7" s="74" customFormat="1" ht="127.2" customHeight="1">
      <c r="A45" s="88" t="s">
        <v>89</v>
      </c>
      <c r="B45" s="108" t="s">
        <v>191</v>
      </c>
      <c r="C45" s="38" t="s">
        <v>67</v>
      </c>
      <c r="D45" s="42">
        <v>1</v>
      </c>
      <c r="E45" s="39"/>
      <c r="F45" s="26"/>
      <c r="G45" s="52">
        <f t="shared" ref="G45:G48" si="9">D45*E45</f>
        <v>0</v>
      </c>
    </row>
    <row r="46" spans="1:7" s="74" customFormat="1" ht="122.4" customHeight="1">
      <c r="A46" s="88" t="s">
        <v>88</v>
      </c>
      <c r="B46" s="108" t="s">
        <v>192</v>
      </c>
      <c r="C46" s="38" t="s">
        <v>68</v>
      </c>
      <c r="D46" s="42">
        <v>6.17</v>
      </c>
      <c r="E46" s="39"/>
      <c r="F46" s="53"/>
      <c r="G46" s="52">
        <f t="shared" si="9"/>
        <v>0</v>
      </c>
    </row>
    <row r="47" spans="1:7" s="74" customFormat="1" ht="208.2" customHeight="1">
      <c r="A47" s="88" t="s">
        <v>92</v>
      </c>
      <c r="B47" s="105" t="s">
        <v>317</v>
      </c>
      <c r="C47" s="38" t="s">
        <v>67</v>
      </c>
      <c r="D47" s="42">
        <v>7.5</v>
      </c>
      <c r="E47" s="39"/>
      <c r="F47" s="53"/>
      <c r="G47" s="52">
        <f t="shared" si="9"/>
        <v>0</v>
      </c>
    </row>
    <row r="48" spans="1:7" s="74" customFormat="1" ht="112.8" customHeight="1">
      <c r="A48" s="88" t="s">
        <v>90</v>
      </c>
      <c r="B48" s="108" t="s">
        <v>193</v>
      </c>
      <c r="C48" s="38" t="s">
        <v>68</v>
      </c>
      <c r="D48" s="42">
        <v>46.6</v>
      </c>
      <c r="E48" s="39"/>
      <c r="F48" s="26"/>
      <c r="G48" s="52">
        <f t="shared" si="9"/>
        <v>0</v>
      </c>
    </row>
    <row r="49" spans="1:7" s="74" customFormat="1" ht="12.75" customHeight="1">
      <c r="A49" s="47"/>
      <c r="B49" s="37"/>
      <c r="C49" s="26"/>
      <c r="D49" s="41"/>
      <c r="E49" s="27"/>
      <c r="F49" s="26"/>
      <c r="G49" s="20"/>
    </row>
    <row r="50" spans="1:7" s="74" customFormat="1" ht="15" customHeight="1">
      <c r="A50" s="48"/>
      <c r="B50" s="68" t="s">
        <v>58</v>
      </c>
      <c r="C50" s="66"/>
      <c r="D50" s="69"/>
      <c r="E50" s="70"/>
      <c r="F50" s="66"/>
      <c r="G50" s="67">
        <f>SUM(G45:G48)</f>
        <v>0</v>
      </c>
    </row>
    <row r="51" spans="1:7" s="74" customFormat="1" ht="12.75" customHeight="1">
      <c r="A51" s="47"/>
      <c r="B51" s="37"/>
      <c r="C51" s="26"/>
      <c r="D51" s="41"/>
      <c r="E51" s="27"/>
      <c r="F51" s="26"/>
      <c r="G51" s="20"/>
    </row>
    <row r="52" spans="1:7" s="74" customFormat="1" ht="15" customHeight="1">
      <c r="A52" s="48"/>
      <c r="B52" s="68" t="s">
        <v>57</v>
      </c>
      <c r="C52" s="66"/>
      <c r="D52" s="69"/>
      <c r="E52" s="70"/>
      <c r="F52" s="66"/>
      <c r="G52" s="67"/>
    </row>
    <row r="53" spans="1:7" s="74" customFormat="1" ht="103.8" customHeight="1">
      <c r="A53" s="88" t="s">
        <v>84</v>
      </c>
      <c r="B53" s="108" t="s">
        <v>120</v>
      </c>
      <c r="C53" s="38" t="s">
        <v>67</v>
      </c>
      <c r="D53" s="42">
        <v>17</v>
      </c>
      <c r="E53" s="39"/>
      <c r="F53" s="26"/>
      <c r="G53" s="52">
        <f t="shared" ref="G53:G56" si="10">D53*E53</f>
        <v>0</v>
      </c>
    </row>
    <row r="54" spans="1:7" s="74" customFormat="1" ht="103.2" customHeight="1">
      <c r="A54" s="88" t="s">
        <v>91</v>
      </c>
      <c r="B54" s="108" t="s">
        <v>121</v>
      </c>
      <c r="C54" s="38" t="s">
        <v>67</v>
      </c>
      <c r="D54" s="42">
        <v>8</v>
      </c>
      <c r="E54" s="39"/>
      <c r="F54" s="26"/>
      <c r="G54" s="52">
        <f t="shared" si="10"/>
        <v>0</v>
      </c>
    </row>
    <row r="55" spans="1:7" s="74" customFormat="1" ht="112.8" customHeight="1">
      <c r="A55" s="88" t="s">
        <v>85</v>
      </c>
      <c r="B55" s="108" t="s">
        <v>122</v>
      </c>
      <c r="C55" s="38" t="s">
        <v>67</v>
      </c>
      <c r="D55" s="42">
        <v>1</v>
      </c>
      <c r="E55" s="39"/>
      <c r="F55" s="26"/>
      <c r="G55" s="52">
        <f t="shared" si="10"/>
        <v>0</v>
      </c>
    </row>
    <row r="56" spans="1:7" s="74" customFormat="1" ht="111.6" customHeight="1">
      <c r="A56" s="88" t="s">
        <v>86</v>
      </c>
      <c r="B56" s="108" t="s">
        <v>93</v>
      </c>
      <c r="C56" s="38" t="s">
        <v>67</v>
      </c>
      <c r="D56" s="42">
        <v>1</v>
      </c>
      <c r="E56" s="39"/>
      <c r="F56" s="26"/>
      <c r="G56" s="52">
        <f t="shared" si="10"/>
        <v>0</v>
      </c>
    </row>
    <row r="57" spans="1:7" s="74" customFormat="1" ht="12.75" customHeight="1">
      <c r="A57" s="47"/>
      <c r="B57" s="37"/>
      <c r="C57" s="26"/>
      <c r="D57" s="41"/>
      <c r="E57" s="27"/>
      <c r="F57" s="26"/>
      <c r="G57" s="20"/>
    </row>
    <row r="58" spans="1:7" s="74" customFormat="1" ht="15" customHeight="1">
      <c r="A58" s="48"/>
      <c r="B58" s="68" t="s">
        <v>59</v>
      </c>
      <c r="C58" s="66"/>
      <c r="D58" s="69"/>
      <c r="E58" s="70"/>
      <c r="F58" s="66"/>
      <c r="G58" s="67">
        <f>SUM(G53:G56)</f>
        <v>0</v>
      </c>
    </row>
    <row r="59" spans="1:7" s="74" customFormat="1" ht="12.75" customHeight="1">
      <c r="A59" s="47"/>
      <c r="B59" s="37"/>
      <c r="C59" s="26"/>
      <c r="D59" s="41"/>
      <c r="E59" s="27"/>
      <c r="F59" s="26"/>
      <c r="G59" s="20"/>
    </row>
    <row r="60" spans="1:7" s="74" customFormat="1" ht="12.75" customHeight="1">
      <c r="A60" s="48"/>
      <c r="B60" s="71" t="s">
        <v>83</v>
      </c>
      <c r="C60" s="72"/>
      <c r="D60" s="69"/>
      <c r="E60" s="73"/>
      <c r="F60" s="72"/>
      <c r="G60" s="67">
        <f>+G58+G50+G43</f>
        <v>0</v>
      </c>
    </row>
    <row r="61" spans="1:7" s="74" customFormat="1" ht="12.75" customHeight="1">
      <c r="A61" s="48"/>
      <c r="B61" s="37"/>
      <c r="C61" s="18"/>
      <c r="D61" s="41"/>
      <c r="E61" s="19"/>
      <c r="F61" s="18"/>
      <c r="G61" s="20"/>
    </row>
    <row r="62" spans="1:7" s="74" customFormat="1" ht="15" customHeight="1">
      <c r="A62" s="48"/>
      <c r="B62" s="71" t="s">
        <v>94</v>
      </c>
      <c r="C62" s="72"/>
      <c r="D62" s="69"/>
      <c r="E62" s="73"/>
      <c r="F62" s="72"/>
      <c r="G62" s="67"/>
    </row>
    <row r="63" spans="1:7" s="74" customFormat="1" ht="15" customHeight="1">
      <c r="A63" s="48"/>
      <c r="B63" s="71" t="s">
        <v>31</v>
      </c>
      <c r="C63" s="72"/>
      <c r="D63" s="69"/>
      <c r="E63" s="73"/>
      <c r="F63" s="72"/>
      <c r="G63" s="67"/>
    </row>
    <row r="64" spans="1:7" s="74" customFormat="1" ht="55.2">
      <c r="A64" s="88" t="s">
        <v>123</v>
      </c>
      <c r="B64" s="108" t="s">
        <v>124</v>
      </c>
      <c r="C64" s="38" t="s">
        <v>67</v>
      </c>
      <c r="D64" s="42">
        <v>1</v>
      </c>
      <c r="E64" s="39"/>
      <c r="F64" s="53"/>
      <c r="G64" s="52">
        <f t="shared" ref="G64:G85" si="11">D64*E64</f>
        <v>0</v>
      </c>
    </row>
    <row r="65" spans="1:7" s="74" customFormat="1" ht="59.4" customHeight="1">
      <c r="A65" s="88" t="s">
        <v>140</v>
      </c>
      <c r="B65" s="108" t="s">
        <v>141</v>
      </c>
      <c r="C65" s="38" t="s">
        <v>67</v>
      </c>
      <c r="D65" s="42">
        <v>1</v>
      </c>
      <c r="E65" s="39"/>
      <c r="F65" s="53"/>
      <c r="G65" s="52">
        <f t="shared" si="11"/>
        <v>0</v>
      </c>
    </row>
    <row r="66" spans="1:7" s="74" customFormat="1" ht="150.6" customHeight="1">
      <c r="A66" s="88" t="s">
        <v>125</v>
      </c>
      <c r="B66" s="108" t="s">
        <v>138</v>
      </c>
      <c r="C66" s="38" t="s">
        <v>67</v>
      </c>
      <c r="D66" s="42">
        <v>10</v>
      </c>
      <c r="E66" s="39"/>
      <c r="F66" s="53"/>
      <c r="G66" s="52">
        <f t="shared" si="11"/>
        <v>0</v>
      </c>
    </row>
    <row r="67" spans="1:7" s="74" customFormat="1" ht="109.8" customHeight="1">
      <c r="A67" s="88" t="s">
        <v>126</v>
      </c>
      <c r="B67" s="108" t="s">
        <v>139</v>
      </c>
      <c r="C67" s="38" t="s">
        <v>67</v>
      </c>
      <c r="D67" s="42">
        <v>2</v>
      </c>
      <c r="E67" s="39"/>
      <c r="F67" s="53"/>
      <c r="G67" s="52">
        <f t="shared" si="11"/>
        <v>0</v>
      </c>
    </row>
    <row r="68" spans="1:7" s="74" customFormat="1" ht="197.4" customHeight="1">
      <c r="A68" s="88" t="s">
        <v>127</v>
      </c>
      <c r="B68" s="108" t="s">
        <v>142</v>
      </c>
      <c r="C68" s="38" t="s">
        <v>67</v>
      </c>
      <c r="D68" s="42">
        <v>1</v>
      </c>
      <c r="E68" s="39"/>
      <c r="F68" s="53"/>
      <c r="G68" s="52">
        <f t="shared" si="11"/>
        <v>0</v>
      </c>
    </row>
    <row r="69" spans="1:7" s="74" customFormat="1" ht="85.8" customHeight="1">
      <c r="A69" s="88" t="s">
        <v>128</v>
      </c>
      <c r="B69" s="108" t="s">
        <v>198</v>
      </c>
      <c r="C69" s="38" t="s">
        <v>68</v>
      </c>
      <c r="D69" s="42">
        <v>75</v>
      </c>
      <c r="E69" s="39"/>
      <c r="F69" s="38"/>
      <c r="G69" s="52">
        <f t="shared" si="11"/>
        <v>0</v>
      </c>
    </row>
    <row r="70" spans="1:7" s="74" customFormat="1" ht="88.8" customHeight="1">
      <c r="A70" s="88" t="s">
        <v>129</v>
      </c>
      <c r="B70" s="108" t="s">
        <v>143</v>
      </c>
      <c r="C70" s="38" t="s">
        <v>68</v>
      </c>
      <c r="D70" s="42">
        <v>60</v>
      </c>
      <c r="E70" s="39"/>
      <c r="F70" s="38"/>
      <c r="G70" s="52">
        <f t="shared" si="11"/>
        <v>0</v>
      </c>
    </row>
    <row r="71" spans="1:7" s="74" customFormat="1" ht="84.6" customHeight="1">
      <c r="A71" s="88" t="s">
        <v>130</v>
      </c>
      <c r="B71" s="108" t="s">
        <v>144</v>
      </c>
      <c r="C71" s="38" t="s">
        <v>68</v>
      </c>
      <c r="D71" s="42">
        <v>9</v>
      </c>
      <c r="E71" s="39"/>
      <c r="F71" s="38"/>
      <c r="G71" s="52">
        <f t="shared" si="11"/>
        <v>0</v>
      </c>
    </row>
    <row r="72" spans="1:7" s="74" customFormat="1" ht="84" customHeight="1">
      <c r="A72" s="88" t="s">
        <v>131</v>
      </c>
      <c r="B72" s="108" t="s">
        <v>145</v>
      </c>
      <c r="C72" s="38" t="s">
        <v>68</v>
      </c>
      <c r="D72" s="42">
        <v>8.5</v>
      </c>
      <c r="E72" s="39"/>
      <c r="F72" s="38"/>
      <c r="G72" s="52">
        <f t="shared" si="11"/>
        <v>0</v>
      </c>
    </row>
    <row r="73" spans="1:7" s="74" customFormat="1" ht="99" customHeight="1">
      <c r="A73" s="88" t="s">
        <v>133</v>
      </c>
      <c r="B73" s="108" t="s">
        <v>132</v>
      </c>
      <c r="C73" s="38" t="s">
        <v>68</v>
      </c>
      <c r="D73" s="42">
        <v>5</v>
      </c>
      <c r="E73" s="39"/>
      <c r="F73" s="38"/>
      <c r="G73" s="52">
        <f t="shared" si="11"/>
        <v>0</v>
      </c>
    </row>
    <row r="74" spans="1:7" s="74" customFormat="1" ht="99" customHeight="1">
      <c r="A74" s="88" t="s">
        <v>146</v>
      </c>
      <c r="B74" s="108" t="s">
        <v>134</v>
      </c>
      <c r="C74" s="38" t="s">
        <v>68</v>
      </c>
      <c r="D74" s="42">
        <v>52</v>
      </c>
      <c r="E74" s="39"/>
      <c r="F74" s="38"/>
      <c r="G74" s="52">
        <f t="shared" si="11"/>
        <v>0</v>
      </c>
    </row>
    <row r="75" spans="1:7" s="74" customFormat="1" ht="85.2" customHeight="1">
      <c r="A75" s="88" t="s">
        <v>135</v>
      </c>
      <c r="B75" s="108" t="s">
        <v>136</v>
      </c>
      <c r="C75" s="38" t="s">
        <v>67</v>
      </c>
      <c r="D75" s="42">
        <v>2</v>
      </c>
      <c r="E75" s="39"/>
      <c r="F75" s="53"/>
      <c r="G75" s="52">
        <f t="shared" si="11"/>
        <v>0</v>
      </c>
    </row>
    <row r="76" spans="1:7" s="74" customFormat="1" ht="112.8" customHeight="1">
      <c r="A76" s="88" t="s">
        <v>137</v>
      </c>
      <c r="B76" s="108" t="s">
        <v>147</v>
      </c>
      <c r="C76" s="38" t="s">
        <v>67</v>
      </c>
      <c r="D76" s="42">
        <v>1</v>
      </c>
      <c r="E76" s="39"/>
      <c r="F76" s="53"/>
      <c r="G76" s="52">
        <f t="shared" si="11"/>
        <v>0</v>
      </c>
    </row>
    <row r="77" spans="1:7" s="74" customFormat="1" ht="97.8" customHeight="1">
      <c r="A77" s="88" t="s">
        <v>148</v>
      </c>
      <c r="B77" s="108" t="s">
        <v>149</v>
      </c>
      <c r="C77" s="38" t="s">
        <v>67</v>
      </c>
      <c r="D77" s="42">
        <v>4</v>
      </c>
      <c r="E77" s="39"/>
      <c r="F77" s="53"/>
      <c r="G77" s="52">
        <f t="shared" si="11"/>
        <v>0</v>
      </c>
    </row>
    <row r="78" spans="1:7" s="74" customFormat="1" ht="90.6" customHeight="1">
      <c r="A78" s="88" t="s">
        <v>150</v>
      </c>
      <c r="B78" s="108" t="s">
        <v>151</v>
      </c>
      <c r="C78" s="38" t="s">
        <v>67</v>
      </c>
      <c r="D78" s="42">
        <v>5</v>
      </c>
      <c r="E78" s="39"/>
      <c r="F78" s="53"/>
      <c r="G78" s="52">
        <f t="shared" si="11"/>
        <v>0</v>
      </c>
    </row>
    <row r="79" spans="1:7" s="74" customFormat="1" ht="72.599999999999994" customHeight="1">
      <c r="A79" s="88" t="s">
        <v>152</v>
      </c>
      <c r="B79" s="108" t="s">
        <v>153</v>
      </c>
      <c r="C79" s="38" t="s">
        <v>67</v>
      </c>
      <c r="D79" s="42">
        <v>1</v>
      </c>
      <c r="E79" s="39"/>
      <c r="F79" s="53"/>
      <c r="G79" s="52">
        <f t="shared" si="11"/>
        <v>0</v>
      </c>
    </row>
    <row r="80" spans="1:7" s="74" customFormat="1" ht="72" customHeight="1">
      <c r="A80" s="88" t="s">
        <v>155</v>
      </c>
      <c r="B80" s="108" t="s">
        <v>154</v>
      </c>
      <c r="C80" s="38" t="s">
        <v>67</v>
      </c>
      <c r="D80" s="42">
        <v>3</v>
      </c>
      <c r="E80" s="39"/>
      <c r="F80" s="53"/>
      <c r="G80" s="52">
        <f t="shared" si="11"/>
        <v>0</v>
      </c>
    </row>
    <row r="81" spans="1:7" s="74" customFormat="1" ht="55.2">
      <c r="A81" s="88" t="s">
        <v>157</v>
      </c>
      <c r="B81" s="108" t="s">
        <v>158</v>
      </c>
      <c r="C81" s="38" t="s">
        <v>67</v>
      </c>
      <c r="D81" s="42">
        <v>5</v>
      </c>
      <c r="E81" s="39"/>
      <c r="F81" s="53"/>
      <c r="G81" s="52">
        <f t="shared" si="11"/>
        <v>0</v>
      </c>
    </row>
    <row r="82" spans="1:7" s="74" customFormat="1" ht="55.2">
      <c r="A82" s="88" t="s">
        <v>159</v>
      </c>
      <c r="B82" s="108" t="s">
        <v>160</v>
      </c>
      <c r="C82" s="38" t="s">
        <v>67</v>
      </c>
      <c r="D82" s="42">
        <v>5</v>
      </c>
      <c r="E82" s="39"/>
      <c r="F82" s="53"/>
      <c r="G82" s="52">
        <f t="shared" si="11"/>
        <v>0</v>
      </c>
    </row>
    <row r="83" spans="1:7" s="74" customFormat="1" ht="55.2">
      <c r="A83" s="88" t="s">
        <v>161</v>
      </c>
      <c r="B83" s="108" t="s">
        <v>162</v>
      </c>
      <c r="C83" s="38" t="s">
        <v>67</v>
      </c>
      <c r="D83" s="42">
        <v>2</v>
      </c>
      <c r="E83" s="39"/>
      <c r="F83" s="53"/>
      <c r="G83" s="52">
        <f t="shared" si="11"/>
        <v>0</v>
      </c>
    </row>
    <row r="84" spans="1:7" s="74" customFormat="1" ht="69">
      <c r="A84" s="88" t="s">
        <v>163</v>
      </c>
      <c r="B84" s="108" t="s">
        <v>164</v>
      </c>
      <c r="C84" s="38" t="s">
        <v>36</v>
      </c>
      <c r="D84" s="42">
        <v>2.34</v>
      </c>
      <c r="E84" s="39"/>
      <c r="F84" s="53"/>
      <c r="G84" s="52">
        <f t="shared" si="11"/>
        <v>0</v>
      </c>
    </row>
    <row r="85" spans="1:7" s="74" customFormat="1" ht="75" customHeight="1">
      <c r="A85" s="88" t="s">
        <v>165</v>
      </c>
      <c r="B85" s="108" t="s">
        <v>166</v>
      </c>
      <c r="C85" s="38" t="s">
        <v>67</v>
      </c>
      <c r="D85" s="42">
        <v>1</v>
      </c>
      <c r="E85" s="39"/>
      <c r="F85" s="18"/>
      <c r="G85" s="52">
        <f t="shared" si="11"/>
        <v>0</v>
      </c>
    </row>
    <row r="86" spans="1:7" s="74" customFormat="1" ht="13.8">
      <c r="A86" s="88"/>
      <c r="B86" s="108"/>
      <c r="C86" s="38"/>
      <c r="D86" s="42"/>
      <c r="E86" s="39"/>
      <c r="F86" s="18"/>
      <c r="G86" s="52"/>
    </row>
    <row r="87" spans="1:7" s="74" customFormat="1" ht="15" customHeight="1">
      <c r="A87" s="48"/>
      <c r="B87" s="71" t="s">
        <v>21</v>
      </c>
      <c r="C87" s="72"/>
      <c r="D87" s="110"/>
      <c r="E87" s="110"/>
      <c r="F87" s="72"/>
      <c r="G87" s="67">
        <f>SUM(G64:G85)</f>
        <v>0</v>
      </c>
    </row>
    <row r="88" spans="1:7" s="74" customFormat="1" ht="15" customHeight="1">
      <c r="A88" s="47"/>
      <c r="B88" s="71" t="s">
        <v>23</v>
      </c>
      <c r="C88" s="72"/>
      <c r="D88" s="110"/>
      <c r="E88" s="73"/>
      <c r="F88" s="72"/>
      <c r="G88" s="67"/>
    </row>
    <row r="89" spans="1:7" s="74" customFormat="1" ht="113.4" customHeight="1">
      <c r="A89" s="88" t="s">
        <v>308</v>
      </c>
      <c r="B89" s="108" t="s">
        <v>309</v>
      </c>
      <c r="C89" s="38" t="s">
        <v>310</v>
      </c>
      <c r="D89" s="42">
        <v>29</v>
      </c>
      <c r="E89" s="39"/>
      <c r="F89" s="26"/>
      <c r="G89" s="52">
        <f t="shared" ref="G89:G100" si="12">D89*E89</f>
        <v>0</v>
      </c>
    </row>
    <row r="90" spans="1:7" s="74" customFormat="1" ht="84.6" customHeight="1">
      <c r="A90" s="88" t="s">
        <v>194</v>
      </c>
      <c r="B90" s="108" t="s">
        <v>222</v>
      </c>
      <c r="C90" s="38" t="s">
        <v>67</v>
      </c>
      <c r="D90" s="42">
        <v>61</v>
      </c>
      <c r="E90" s="39"/>
      <c r="F90" s="26"/>
      <c r="G90" s="52">
        <f t="shared" si="12"/>
        <v>0</v>
      </c>
    </row>
    <row r="91" spans="1:7" s="74" customFormat="1" ht="99.6" customHeight="1">
      <c r="A91" s="88" t="s">
        <v>167</v>
      </c>
      <c r="B91" s="108" t="s">
        <v>223</v>
      </c>
      <c r="C91" s="38" t="s">
        <v>67</v>
      </c>
      <c r="D91" s="42">
        <v>43</v>
      </c>
      <c r="E91" s="39"/>
      <c r="F91" s="38"/>
      <c r="G91" s="52">
        <f t="shared" ref="G91" si="13">D91*E91</f>
        <v>0</v>
      </c>
    </row>
    <row r="92" spans="1:7" s="74" customFormat="1" ht="85.2" customHeight="1">
      <c r="A92" s="88" t="s">
        <v>168</v>
      </c>
      <c r="B92" s="108" t="s">
        <v>227</v>
      </c>
      <c r="C92" s="38" t="s">
        <v>67</v>
      </c>
      <c r="D92" s="42">
        <v>5</v>
      </c>
      <c r="E92" s="39"/>
      <c r="F92" s="38"/>
      <c r="G92" s="52">
        <f t="shared" si="12"/>
        <v>0</v>
      </c>
    </row>
    <row r="93" spans="1:7" s="74" customFormat="1" ht="86.4" customHeight="1">
      <c r="A93" s="88" t="s">
        <v>169</v>
      </c>
      <c r="B93" s="108" t="s">
        <v>226</v>
      </c>
      <c r="C93" s="38" t="s">
        <v>67</v>
      </c>
      <c r="D93" s="42">
        <v>3</v>
      </c>
      <c r="E93" s="39"/>
      <c r="F93" s="38"/>
      <c r="G93" s="52">
        <f t="shared" si="12"/>
        <v>0</v>
      </c>
    </row>
    <row r="94" spans="1:7" s="74" customFormat="1" ht="86.4" customHeight="1">
      <c r="A94" s="88" t="s">
        <v>170</v>
      </c>
      <c r="B94" s="108" t="s">
        <v>225</v>
      </c>
      <c r="C94" s="38" t="s">
        <v>67</v>
      </c>
      <c r="D94" s="42">
        <v>17</v>
      </c>
      <c r="E94" s="39"/>
      <c r="F94" s="38"/>
      <c r="G94" s="52">
        <f t="shared" si="12"/>
        <v>0</v>
      </c>
    </row>
    <row r="95" spans="1:7" s="74" customFormat="1" ht="99" customHeight="1">
      <c r="A95" s="88" t="s">
        <v>171</v>
      </c>
      <c r="B95" s="89" t="s">
        <v>224</v>
      </c>
      <c r="C95" s="38" t="s">
        <v>67</v>
      </c>
      <c r="D95" s="42">
        <v>102</v>
      </c>
      <c r="E95" s="39"/>
      <c r="F95" s="38"/>
      <c r="G95" s="52">
        <f t="shared" si="12"/>
        <v>0</v>
      </c>
    </row>
    <row r="96" spans="1:7" s="74" customFormat="1" ht="85.2" customHeight="1">
      <c r="A96" s="88" t="s">
        <v>172</v>
      </c>
      <c r="B96" s="111" t="s">
        <v>173</v>
      </c>
      <c r="C96" s="38" t="s">
        <v>67</v>
      </c>
      <c r="D96" s="42">
        <v>13</v>
      </c>
      <c r="E96" s="39"/>
      <c r="F96" s="38"/>
      <c r="G96" s="52">
        <f t="shared" si="12"/>
        <v>0</v>
      </c>
    </row>
    <row r="97" spans="1:7" s="74" customFormat="1" ht="99.6" customHeight="1">
      <c r="A97" s="88" t="s">
        <v>174</v>
      </c>
      <c r="B97" s="89" t="s">
        <v>228</v>
      </c>
      <c r="C97" s="38" t="s">
        <v>67</v>
      </c>
      <c r="D97" s="42">
        <v>12</v>
      </c>
      <c r="E97" s="39"/>
      <c r="F97" s="38"/>
      <c r="G97" s="52">
        <f t="shared" si="12"/>
        <v>0</v>
      </c>
    </row>
    <row r="98" spans="1:7" s="74" customFormat="1" ht="84.6" customHeight="1">
      <c r="A98" s="88" t="s">
        <v>175</v>
      </c>
      <c r="B98" s="89" t="s">
        <v>176</v>
      </c>
      <c r="C98" s="38" t="s">
        <v>67</v>
      </c>
      <c r="D98" s="42">
        <v>51</v>
      </c>
      <c r="E98" s="39"/>
      <c r="F98" s="38"/>
      <c r="G98" s="52">
        <f t="shared" si="12"/>
        <v>0</v>
      </c>
    </row>
    <row r="99" spans="1:7" s="74" customFormat="1" ht="96.6">
      <c r="A99" s="88" t="s">
        <v>178</v>
      </c>
      <c r="B99" s="111" t="s">
        <v>177</v>
      </c>
      <c r="C99" s="38" t="s">
        <v>67</v>
      </c>
      <c r="D99" s="42">
        <v>12</v>
      </c>
      <c r="E99" s="39"/>
      <c r="F99" s="38"/>
      <c r="G99" s="52">
        <f t="shared" si="12"/>
        <v>0</v>
      </c>
    </row>
    <row r="100" spans="1:7" s="74" customFormat="1" ht="82.8">
      <c r="A100" s="88" t="s">
        <v>179</v>
      </c>
      <c r="B100" s="111" t="s">
        <v>182</v>
      </c>
      <c r="C100" s="38" t="s">
        <v>44</v>
      </c>
      <c r="D100" s="42">
        <v>2</v>
      </c>
      <c r="E100" s="39"/>
      <c r="F100" s="38"/>
      <c r="G100" s="52">
        <f t="shared" si="12"/>
        <v>0</v>
      </c>
    </row>
    <row r="101" spans="1:7" s="74" customFormat="1" ht="55.2">
      <c r="A101" s="88" t="s">
        <v>181</v>
      </c>
      <c r="B101" s="111" t="s">
        <v>180</v>
      </c>
      <c r="C101" s="38" t="s">
        <v>44</v>
      </c>
      <c r="D101" s="42">
        <v>9</v>
      </c>
      <c r="E101" s="39"/>
      <c r="F101" s="38"/>
      <c r="G101" s="52">
        <f t="shared" ref="G101:G103" si="14">D101*E101</f>
        <v>0</v>
      </c>
    </row>
    <row r="102" spans="1:7" s="74" customFormat="1" ht="55.8" customHeight="1">
      <c r="A102" s="88" t="s">
        <v>183</v>
      </c>
      <c r="B102" s="111" t="s">
        <v>184</v>
      </c>
      <c r="C102" s="38" t="s">
        <v>44</v>
      </c>
      <c r="D102" s="42">
        <v>7</v>
      </c>
      <c r="E102" s="39"/>
      <c r="F102" s="38"/>
      <c r="G102" s="52">
        <f t="shared" si="14"/>
        <v>0</v>
      </c>
    </row>
    <row r="103" spans="1:7" s="74" customFormat="1" ht="61.2" customHeight="1">
      <c r="A103" s="88" t="s">
        <v>185</v>
      </c>
      <c r="B103" s="108" t="s">
        <v>33</v>
      </c>
      <c r="C103" s="38" t="s">
        <v>44</v>
      </c>
      <c r="D103" s="42">
        <f>25+19</f>
        <v>44</v>
      </c>
      <c r="E103" s="39"/>
      <c r="F103" s="38"/>
      <c r="G103" s="52">
        <f t="shared" si="14"/>
        <v>0</v>
      </c>
    </row>
    <row r="104" spans="1:7" s="74" customFormat="1" ht="270" customHeight="1">
      <c r="A104" s="88" t="s">
        <v>186</v>
      </c>
      <c r="B104" s="108" t="s">
        <v>305</v>
      </c>
      <c r="C104" s="38" t="s">
        <v>44</v>
      </c>
      <c r="D104" s="42">
        <v>16</v>
      </c>
      <c r="E104" s="39"/>
      <c r="F104" s="38"/>
      <c r="G104" s="52">
        <f t="shared" ref="G104:G109" si="15">D104*E104</f>
        <v>0</v>
      </c>
    </row>
    <row r="105" spans="1:7" s="74" customFormat="1" ht="272.39999999999998" customHeight="1">
      <c r="A105" s="88" t="s">
        <v>187</v>
      </c>
      <c r="B105" s="108" t="s">
        <v>304</v>
      </c>
      <c r="C105" s="38" t="s">
        <v>44</v>
      </c>
      <c r="D105" s="42">
        <v>1</v>
      </c>
      <c r="E105" s="39"/>
      <c r="F105" s="38"/>
      <c r="G105" s="52">
        <f t="shared" si="15"/>
        <v>0</v>
      </c>
    </row>
    <row r="106" spans="1:7" s="74" customFormat="1" ht="263.39999999999998" customHeight="1">
      <c r="A106" s="88" t="s">
        <v>188</v>
      </c>
      <c r="B106" s="108" t="s">
        <v>306</v>
      </c>
      <c r="C106" s="38" t="s">
        <v>44</v>
      </c>
      <c r="D106" s="42">
        <v>2</v>
      </c>
      <c r="E106" s="39"/>
      <c r="F106" s="38"/>
      <c r="G106" s="52">
        <f t="shared" si="15"/>
        <v>0</v>
      </c>
    </row>
    <row r="107" spans="1:7" s="74" customFormat="1" ht="266.39999999999998" customHeight="1">
      <c r="A107" s="88" t="s">
        <v>189</v>
      </c>
      <c r="B107" s="108" t="s">
        <v>303</v>
      </c>
      <c r="C107" s="38" t="s">
        <v>44</v>
      </c>
      <c r="D107" s="42">
        <v>7</v>
      </c>
      <c r="E107" s="39"/>
      <c r="F107" s="38"/>
      <c r="G107" s="52">
        <f t="shared" si="15"/>
        <v>0</v>
      </c>
    </row>
    <row r="108" spans="1:7" s="74" customFormat="1" ht="268.2" customHeight="1">
      <c r="A108" s="88" t="s">
        <v>190</v>
      </c>
      <c r="B108" s="108" t="s">
        <v>307</v>
      </c>
      <c r="C108" s="38" t="s">
        <v>44</v>
      </c>
      <c r="D108" s="42">
        <v>3</v>
      </c>
      <c r="E108" s="39"/>
      <c r="F108" s="38"/>
      <c r="G108" s="52">
        <f t="shared" si="15"/>
        <v>0</v>
      </c>
    </row>
    <row r="109" spans="1:7" s="74" customFormat="1" ht="41.4">
      <c r="A109" s="88" t="s">
        <v>45</v>
      </c>
      <c r="B109" s="108" t="s">
        <v>231</v>
      </c>
      <c r="C109" s="38" t="s">
        <v>44</v>
      </c>
      <c r="D109" s="42">
        <v>37</v>
      </c>
      <c r="E109" s="39"/>
      <c r="F109" s="38"/>
      <c r="G109" s="52">
        <f t="shared" si="15"/>
        <v>0</v>
      </c>
    </row>
    <row r="110" spans="1:7" s="74" customFormat="1" ht="41.4">
      <c r="A110" s="88" t="s">
        <v>232</v>
      </c>
      <c r="B110" s="108" t="s">
        <v>243</v>
      </c>
      <c r="C110" s="38" t="s">
        <v>44</v>
      </c>
      <c r="D110" s="42">
        <v>1</v>
      </c>
      <c r="E110" s="39"/>
      <c r="F110" s="38"/>
      <c r="G110" s="52">
        <f t="shared" ref="G110:G116" si="16">D110*E110</f>
        <v>0</v>
      </c>
    </row>
    <row r="111" spans="1:7" s="74" customFormat="1" ht="41.4">
      <c r="A111" s="88" t="s">
        <v>233</v>
      </c>
      <c r="B111" s="108" t="s">
        <v>244</v>
      </c>
      <c r="C111" s="38" t="s">
        <v>44</v>
      </c>
      <c r="D111" s="42">
        <v>2</v>
      </c>
      <c r="E111" s="39"/>
      <c r="F111" s="38"/>
      <c r="G111" s="52">
        <f t="shared" si="16"/>
        <v>0</v>
      </c>
    </row>
    <row r="112" spans="1:7" s="74" customFormat="1" ht="41.4">
      <c r="A112" s="88" t="s">
        <v>234</v>
      </c>
      <c r="B112" s="108" t="s">
        <v>245</v>
      </c>
      <c r="C112" s="38" t="s">
        <v>44</v>
      </c>
      <c r="D112" s="42">
        <v>1</v>
      </c>
      <c r="E112" s="39"/>
      <c r="F112" s="38"/>
      <c r="G112" s="52">
        <f t="shared" si="16"/>
        <v>0</v>
      </c>
    </row>
    <row r="113" spans="1:7" s="74" customFormat="1" ht="41.4">
      <c r="A113" s="88" t="s">
        <v>235</v>
      </c>
      <c r="B113" s="108" t="s">
        <v>246</v>
      </c>
      <c r="C113" s="38" t="s">
        <v>44</v>
      </c>
      <c r="D113" s="42">
        <v>1</v>
      </c>
      <c r="E113" s="39"/>
      <c r="F113" s="38"/>
      <c r="G113" s="52">
        <f t="shared" si="16"/>
        <v>0</v>
      </c>
    </row>
    <row r="114" spans="1:7" s="74" customFormat="1" ht="70.8" customHeight="1">
      <c r="A114" s="88" t="s">
        <v>236</v>
      </c>
      <c r="B114" s="108" t="s">
        <v>248</v>
      </c>
      <c r="C114" s="38" t="s">
        <v>44</v>
      </c>
      <c r="D114" s="42">
        <v>1</v>
      </c>
      <c r="E114" s="39"/>
      <c r="F114" s="38"/>
      <c r="G114" s="52">
        <f t="shared" si="16"/>
        <v>0</v>
      </c>
    </row>
    <row r="115" spans="1:7" s="74" customFormat="1" ht="58.2" customHeight="1">
      <c r="A115" s="88" t="s">
        <v>237</v>
      </c>
      <c r="B115" s="108" t="s">
        <v>247</v>
      </c>
      <c r="C115" s="38" t="s">
        <v>44</v>
      </c>
      <c r="D115" s="42">
        <v>1</v>
      </c>
      <c r="E115" s="39"/>
      <c r="F115" s="38"/>
      <c r="G115" s="52">
        <f t="shared" si="16"/>
        <v>0</v>
      </c>
    </row>
    <row r="116" spans="1:7" s="74" customFormat="1" ht="58.2" customHeight="1">
      <c r="A116" s="96" t="s">
        <v>298</v>
      </c>
      <c r="B116" s="89" t="s">
        <v>299</v>
      </c>
      <c r="C116" s="100" t="s">
        <v>44</v>
      </c>
      <c r="D116" s="98">
        <v>1</v>
      </c>
      <c r="E116" s="39"/>
      <c r="F116" s="38"/>
      <c r="G116" s="52">
        <f t="shared" si="16"/>
        <v>0</v>
      </c>
    </row>
    <row r="117" spans="1:7" s="74" customFormat="1" ht="129" customHeight="1">
      <c r="A117" s="88" t="s">
        <v>238</v>
      </c>
      <c r="B117" s="108" t="s">
        <v>316</v>
      </c>
      <c r="C117" s="38" t="s">
        <v>44</v>
      </c>
      <c r="D117" s="42">
        <v>5</v>
      </c>
      <c r="E117" s="39"/>
      <c r="F117" s="38"/>
      <c r="G117" s="52">
        <f t="shared" ref="G117:G126" si="17">D117*E117</f>
        <v>0</v>
      </c>
    </row>
    <row r="118" spans="1:7" s="74" customFormat="1" ht="113.4" customHeight="1">
      <c r="A118" s="88" t="s">
        <v>241</v>
      </c>
      <c r="B118" s="108" t="s">
        <v>242</v>
      </c>
      <c r="C118" s="38" t="s">
        <v>44</v>
      </c>
      <c r="D118" s="42">
        <v>1</v>
      </c>
      <c r="E118" s="39"/>
      <c r="F118" s="38"/>
      <c r="G118" s="52">
        <f t="shared" si="17"/>
        <v>0</v>
      </c>
    </row>
    <row r="119" spans="1:7" s="74" customFormat="1" ht="128.4" customHeight="1">
      <c r="A119" s="88" t="s">
        <v>239</v>
      </c>
      <c r="B119" s="108" t="s">
        <v>240</v>
      </c>
      <c r="C119" s="38" t="s">
        <v>44</v>
      </c>
      <c r="D119" s="42">
        <v>1</v>
      </c>
      <c r="E119" s="39"/>
      <c r="F119" s="38"/>
      <c r="G119" s="52">
        <f t="shared" si="17"/>
        <v>0</v>
      </c>
    </row>
    <row r="120" spans="1:7" s="74" customFormat="1" ht="75" customHeight="1">
      <c r="A120" s="96" t="s">
        <v>296</v>
      </c>
      <c r="B120" s="89" t="s">
        <v>297</v>
      </c>
      <c r="C120" s="100" t="s">
        <v>44</v>
      </c>
      <c r="D120" s="98">
        <v>1</v>
      </c>
      <c r="E120" s="39"/>
      <c r="F120" s="38"/>
      <c r="G120" s="52">
        <f t="shared" si="17"/>
        <v>0</v>
      </c>
    </row>
    <row r="121" spans="1:7" s="74" customFormat="1" ht="69">
      <c r="A121" s="88" t="s">
        <v>249</v>
      </c>
      <c r="B121" s="108" t="s">
        <v>251</v>
      </c>
      <c r="C121" s="38" t="s">
        <v>68</v>
      </c>
      <c r="D121" s="42">
        <v>29.5</v>
      </c>
      <c r="E121" s="39"/>
      <c r="F121" s="38"/>
      <c r="G121" s="52">
        <f t="shared" si="17"/>
        <v>0</v>
      </c>
    </row>
    <row r="122" spans="1:7" s="74" customFormat="1" ht="69">
      <c r="A122" s="88" t="s">
        <v>250</v>
      </c>
      <c r="B122" s="108" t="s">
        <v>252</v>
      </c>
      <c r="C122" s="38" t="s">
        <v>68</v>
      </c>
      <c r="D122" s="42">
        <v>460.5</v>
      </c>
      <c r="E122" s="39"/>
      <c r="F122" s="38"/>
      <c r="G122" s="52">
        <f t="shared" si="17"/>
        <v>0</v>
      </c>
    </row>
    <row r="123" spans="1:7" s="74" customFormat="1" ht="60" customHeight="1">
      <c r="A123" s="88" t="s">
        <v>253</v>
      </c>
      <c r="B123" s="108" t="s">
        <v>254</v>
      </c>
      <c r="C123" s="38" t="s">
        <v>68</v>
      </c>
      <c r="D123" s="42">
        <v>340</v>
      </c>
      <c r="E123" s="39"/>
      <c r="F123" s="38"/>
      <c r="G123" s="52">
        <f t="shared" si="17"/>
        <v>0</v>
      </c>
    </row>
    <row r="124" spans="1:7" s="74" customFormat="1" ht="72" customHeight="1">
      <c r="A124" s="88" t="s">
        <v>281</v>
      </c>
      <c r="B124" s="89" t="s">
        <v>302</v>
      </c>
      <c r="C124" s="112" t="s">
        <v>259</v>
      </c>
      <c r="D124" s="42">
        <v>1500</v>
      </c>
      <c r="E124" s="39"/>
      <c r="F124" s="38"/>
      <c r="G124" s="52">
        <f t="shared" si="17"/>
        <v>0</v>
      </c>
    </row>
    <row r="125" spans="1:7" s="74" customFormat="1" ht="109.8" customHeight="1">
      <c r="A125" s="88" t="s">
        <v>229</v>
      </c>
      <c r="B125" s="108" t="s">
        <v>230</v>
      </c>
      <c r="C125" s="38" t="s">
        <v>44</v>
      </c>
      <c r="D125" s="42">
        <v>1</v>
      </c>
      <c r="E125" s="39"/>
      <c r="F125" s="38"/>
      <c r="G125" s="52">
        <f t="shared" si="17"/>
        <v>0</v>
      </c>
    </row>
    <row r="126" spans="1:7" s="74" customFormat="1" ht="129.6" customHeight="1">
      <c r="A126" s="88" t="s">
        <v>263</v>
      </c>
      <c r="B126" s="105" t="s">
        <v>284</v>
      </c>
      <c r="C126" s="113" t="s">
        <v>44</v>
      </c>
      <c r="D126" s="42">
        <v>7</v>
      </c>
      <c r="E126" s="39"/>
      <c r="F126" s="38"/>
      <c r="G126" s="52">
        <f t="shared" si="17"/>
        <v>0</v>
      </c>
    </row>
    <row r="127" spans="1:7" s="74" customFormat="1" ht="181.2" customHeight="1">
      <c r="A127" s="88" t="s">
        <v>46</v>
      </c>
      <c r="B127" s="89" t="s">
        <v>47</v>
      </c>
      <c r="C127" s="38" t="s">
        <v>44</v>
      </c>
      <c r="D127" s="42">
        <v>1</v>
      </c>
      <c r="E127" s="39"/>
      <c r="F127" s="53"/>
      <c r="G127" s="52">
        <f t="shared" ref="G127" si="18">D127*E127</f>
        <v>0</v>
      </c>
    </row>
    <row r="128" spans="1:7" s="74" customFormat="1" ht="183" customHeight="1">
      <c r="A128" s="88" t="s">
        <v>267</v>
      </c>
      <c r="B128" s="89" t="s">
        <v>268</v>
      </c>
      <c r="C128" s="38" t="s">
        <v>44</v>
      </c>
      <c r="D128" s="42">
        <v>6</v>
      </c>
      <c r="E128" s="39"/>
      <c r="F128" s="53"/>
      <c r="G128" s="52">
        <f t="shared" ref="G128:G140" si="19">D128*E128</f>
        <v>0</v>
      </c>
    </row>
    <row r="129" spans="1:7" s="74" customFormat="1" ht="194.4" customHeight="1">
      <c r="A129" s="88" t="s">
        <v>48</v>
      </c>
      <c r="B129" s="105" t="s">
        <v>49</v>
      </c>
      <c r="C129" s="38" t="s">
        <v>44</v>
      </c>
      <c r="D129" s="42">
        <v>4</v>
      </c>
      <c r="E129" s="39"/>
      <c r="F129" s="55"/>
      <c r="G129" s="52">
        <f t="shared" si="19"/>
        <v>0</v>
      </c>
    </row>
    <row r="130" spans="1:7" s="74" customFormat="1" ht="112.2" customHeight="1">
      <c r="A130" s="88" t="s">
        <v>260</v>
      </c>
      <c r="B130" s="105" t="s">
        <v>269</v>
      </c>
      <c r="C130" s="38" t="s">
        <v>44</v>
      </c>
      <c r="D130" s="42">
        <v>14</v>
      </c>
      <c r="E130" s="39"/>
      <c r="F130" s="55"/>
      <c r="G130" s="52">
        <f t="shared" si="19"/>
        <v>0</v>
      </c>
    </row>
    <row r="131" spans="1:7" s="74" customFormat="1" ht="130.19999999999999" customHeight="1">
      <c r="A131" s="88" t="s">
        <v>261</v>
      </c>
      <c r="B131" s="105" t="s">
        <v>262</v>
      </c>
      <c r="C131" s="38" t="s">
        <v>44</v>
      </c>
      <c r="D131" s="42">
        <v>1</v>
      </c>
      <c r="E131" s="39"/>
      <c r="F131" s="55"/>
      <c r="G131" s="52">
        <f t="shared" si="19"/>
        <v>0</v>
      </c>
    </row>
    <row r="132" spans="1:7" s="74" customFormat="1" ht="130.80000000000001" customHeight="1">
      <c r="A132" s="88" t="s">
        <v>280</v>
      </c>
      <c r="B132" s="105" t="s">
        <v>279</v>
      </c>
      <c r="C132" s="38" t="s">
        <v>68</v>
      </c>
      <c r="D132" s="42">
        <v>45.4</v>
      </c>
      <c r="E132" s="39"/>
      <c r="F132" s="53"/>
      <c r="G132" s="52">
        <f t="shared" si="19"/>
        <v>0</v>
      </c>
    </row>
    <row r="133" spans="1:7" s="74" customFormat="1" ht="55.2">
      <c r="A133" s="88" t="s">
        <v>270</v>
      </c>
      <c r="B133" s="105" t="s">
        <v>276</v>
      </c>
      <c r="C133" s="38" t="s">
        <v>68</v>
      </c>
      <c r="D133" s="42">
        <v>267.89999999999998</v>
      </c>
      <c r="E133" s="39"/>
      <c r="F133" s="53"/>
      <c r="G133" s="52">
        <f t="shared" si="19"/>
        <v>0</v>
      </c>
    </row>
    <row r="134" spans="1:7" s="74" customFormat="1" ht="55.2">
      <c r="A134" s="88" t="s">
        <v>271</v>
      </c>
      <c r="B134" s="105" t="s">
        <v>277</v>
      </c>
      <c r="C134" s="38" t="s">
        <v>68</v>
      </c>
      <c r="D134" s="42">
        <v>150.9</v>
      </c>
      <c r="E134" s="39"/>
      <c r="F134" s="53"/>
      <c r="G134" s="52">
        <f t="shared" si="19"/>
        <v>0</v>
      </c>
    </row>
    <row r="135" spans="1:7" s="74" customFormat="1" ht="55.2">
      <c r="A135" s="88" t="s">
        <v>272</v>
      </c>
      <c r="B135" s="105" t="s">
        <v>278</v>
      </c>
      <c r="C135" s="38" t="s">
        <v>68</v>
      </c>
      <c r="D135" s="42">
        <v>266.39999999999998</v>
      </c>
      <c r="E135" s="39"/>
      <c r="F135" s="53"/>
      <c r="G135" s="52">
        <f t="shared" si="19"/>
        <v>0</v>
      </c>
    </row>
    <row r="136" spans="1:7" s="74" customFormat="1" ht="55.2">
      <c r="A136" s="88" t="s">
        <v>294</v>
      </c>
      <c r="B136" s="105" t="s">
        <v>295</v>
      </c>
      <c r="C136" s="38" t="s">
        <v>259</v>
      </c>
      <c r="D136" s="42">
        <v>500</v>
      </c>
      <c r="E136" s="39"/>
      <c r="F136" s="53"/>
      <c r="G136" s="52">
        <f t="shared" si="19"/>
        <v>0</v>
      </c>
    </row>
    <row r="137" spans="1:7" s="74" customFormat="1" ht="55.2">
      <c r="A137" s="88" t="s">
        <v>273</v>
      </c>
      <c r="B137" s="105" t="s">
        <v>264</v>
      </c>
      <c r="C137" s="38" t="s">
        <v>68</v>
      </c>
      <c r="D137" s="42">
        <v>228.4</v>
      </c>
      <c r="E137" s="39"/>
      <c r="F137" s="53"/>
      <c r="G137" s="52">
        <f t="shared" si="19"/>
        <v>0</v>
      </c>
    </row>
    <row r="138" spans="1:7" s="74" customFormat="1" ht="55.2">
      <c r="A138" s="88" t="s">
        <v>274</v>
      </c>
      <c r="B138" s="105" t="s">
        <v>265</v>
      </c>
      <c r="C138" s="38" t="s">
        <v>68</v>
      </c>
      <c r="D138" s="42">
        <v>243.4</v>
      </c>
      <c r="E138" s="39"/>
      <c r="F138" s="53"/>
      <c r="G138" s="52">
        <f t="shared" si="19"/>
        <v>0</v>
      </c>
    </row>
    <row r="139" spans="1:7" s="74" customFormat="1" ht="55.2">
      <c r="A139" s="88" t="s">
        <v>291</v>
      </c>
      <c r="B139" s="105" t="s">
        <v>293</v>
      </c>
      <c r="C139" s="38" t="s">
        <v>259</v>
      </c>
      <c r="D139" s="42">
        <v>500</v>
      </c>
      <c r="E139" s="39"/>
      <c r="F139" s="53"/>
      <c r="G139" s="52">
        <f t="shared" si="19"/>
        <v>0</v>
      </c>
    </row>
    <row r="140" spans="1:7" s="74" customFormat="1" ht="56.4" customHeight="1">
      <c r="A140" s="88" t="s">
        <v>290</v>
      </c>
      <c r="B140" s="105" t="s">
        <v>292</v>
      </c>
      <c r="C140" s="38" t="s">
        <v>259</v>
      </c>
      <c r="D140" s="42">
        <v>1500</v>
      </c>
      <c r="E140" s="39"/>
      <c r="F140" s="53"/>
      <c r="G140" s="52">
        <f t="shared" si="19"/>
        <v>0</v>
      </c>
    </row>
    <row r="141" spans="1:7" s="74" customFormat="1" ht="69.599999999999994" customHeight="1">
      <c r="A141" s="88" t="s">
        <v>275</v>
      </c>
      <c r="B141" s="25" t="s">
        <v>266</v>
      </c>
      <c r="C141" s="38" t="s">
        <v>68</v>
      </c>
      <c r="D141" s="42">
        <v>365.1</v>
      </c>
      <c r="E141" s="39"/>
      <c r="F141" s="38"/>
      <c r="G141" s="52">
        <f t="shared" ref="G141:G144" si="20">D141*E141</f>
        <v>0</v>
      </c>
    </row>
    <row r="142" spans="1:7" s="74" customFormat="1" ht="126.6" customHeight="1">
      <c r="A142" s="88" t="s">
        <v>300</v>
      </c>
      <c r="B142" s="105" t="s">
        <v>301</v>
      </c>
      <c r="C142" s="38" t="s">
        <v>44</v>
      </c>
      <c r="D142" s="42">
        <v>1</v>
      </c>
      <c r="E142" s="39"/>
      <c r="F142" s="53"/>
      <c r="G142" s="52">
        <f t="shared" si="20"/>
        <v>0</v>
      </c>
    </row>
    <row r="143" spans="1:7" s="74" customFormat="1" ht="201" customHeight="1">
      <c r="A143" s="88" t="s">
        <v>311</v>
      </c>
      <c r="B143" s="105" t="s">
        <v>312</v>
      </c>
      <c r="C143" s="38" t="s">
        <v>44</v>
      </c>
      <c r="D143" s="42">
        <v>1</v>
      </c>
      <c r="E143" s="39"/>
      <c r="F143" s="53"/>
      <c r="G143" s="52">
        <f t="shared" si="20"/>
        <v>0</v>
      </c>
    </row>
    <row r="144" spans="1:7" s="74" customFormat="1" ht="160.19999999999999" customHeight="1">
      <c r="A144" s="54" t="s">
        <v>313</v>
      </c>
      <c r="B144" s="105" t="s">
        <v>315</v>
      </c>
      <c r="C144" s="117" t="s">
        <v>314</v>
      </c>
      <c r="D144" s="42">
        <v>1</v>
      </c>
      <c r="E144" s="39"/>
      <c r="F144" s="53"/>
      <c r="G144" s="52">
        <f t="shared" si="20"/>
        <v>0</v>
      </c>
    </row>
    <row r="145" spans="1:7" s="74" customFormat="1" ht="15" customHeight="1">
      <c r="A145" s="47"/>
      <c r="B145" s="71" t="s">
        <v>24</v>
      </c>
      <c r="C145" s="72"/>
      <c r="D145" s="69"/>
      <c r="E145" s="73"/>
      <c r="F145" s="72"/>
      <c r="G145" s="67">
        <f>SUM(G89:G144)</f>
        <v>0</v>
      </c>
    </row>
    <row r="146" spans="1:7" s="74" customFormat="1" ht="15" customHeight="1">
      <c r="A146" s="47"/>
      <c r="B146" s="71" t="s">
        <v>22</v>
      </c>
      <c r="C146" s="72"/>
      <c r="D146" s="69"/>
      <c r="E146" s="73"/>
      <c r="F146" s="72"/>
      <c r="G146" s="67">
        <f>G145+G87</f>
        <v>0</v>
      </c>
    </row>
    <row r="147" spans="1:7" s="74" customFormat="1" ht="12.75" customHeight="1">
      <c r="A147" s="47"/>
      <c r="B147" s="25"/>
      <c r="C147" s="26"/>
      <c r="D147" s="41"/>
      <c r="E147" s="27"/>
      <c r="F147" s="26"/>
      <c r="G147" s="29"/>
    </row>
    <row r="148" spans="1:7" s="74" customFormat="1" ht="15" customHeight="1">
      <c r="A148" s="47"/>
      <c r="B148" s="71" t="s">
        <v>26</v>
      </c>
      <c r="C148" s="72"/>
      <c r="D148" s="69"/>
      <c r="E148" s="73"/>
      <c r="F148" s="72"/>
      <c r="G148" s="67"/>
    </row>
    <row r="149" spans="1:7" s="74" customFormat="1" ht="58.2" customHeight="1">
      <c r="A149" s="47" t="s">
        <v>200</v>
      </c>
      <c r="B149" s="25" t="s">
        <v>199</v>
      </c>
      <c r="C149" s="38" t="s">
        <v>36</v>
      </c>
      <c r="D149" s="42">
        <v>110</v>
      </c>
      <c r="E149" s="39"/>
      <c r="F149" s="55"/>
      <c r="G149" s="52">
        <f t="shared" ref="G149:G162" si="21">D149*E149</f>
        <v>0</v>
      </c>
    </row>
    <row r="150" spans="1:7" s="74" customFormat="1" ht="49.8" customHeight="1">
      <c r="A150" s="47" t="s">
        <v>201</v>
      </c>
      <c r="B150" s="25" t="s">
        <v>197</v>
      </c>
      <c r="C150" s="38" t="s">
        <v>36</v>
      </c>
      <c r="D150" s="42">
        <v>150.07</v>
      </c>
      <c r="E150" s="39"/>
      <c r="F150" s="38"/>
      <c r="G150" s="52">
        <f t="shared" si="21"/>
        <v>0</v>
      </c>
    </row>
    <row r="151" spans="1:7" s="74" customFormat="1" ht="85.2" customHeight="1">
      <c r="A151" s="47" t="s">
        <v>202</v>
      </c>
      <c r="B151" s="25" t="s">
        <v>208</v>
      </c>
      <c r="C151" s="38" t="s">
        <v>60</v>
      </c>
      <c r="D151" s="42">
        <v>46.78</v>
      </c>
      <c r="E151" s="39"/>
      <c r="F151" s="38"/>
      <c r="G151" s="52">
        <f t="shared" si="21"/>
        <v>0</v>
      </c>
    </row>
    <row r="152" spans="1:7" s="74" customFormat="1" ht="61.2" customHeight="1">
      <c r="A152" s="47" t="s">
        <v>203</v>
      </c>
      <c r="B152" s="25" t="s">
        <v>209</v>
      </c>
      <c r="C152" s="38" t="s">
        <v>36</v>
      </c>
      <c r="D152" s="42">
        <v>92.73</v>
      </c>
      <c r="E152" s="39"/>
      <c r="F152" s="38"/>
      <c r="G152" s="52">
        <f t="shared" si="21"/>
        <v>0</v>
      </c>
    </row>
    <row r="153" spans="1:7" s="74" customFormat="1" ht="90.6" customHeight="1">
      <c r="A153" s="47" t="s">
        <v>219</v>
      </c>
      <c r="B153" s="25" t="s">
        <v>220</v>
      </c>
      <c r="C153" s="38" t="s">
        <v>68</v>
      </c>
      <c r="D153" s="42">
        <v>18</v>
      </c>
      <c r="E153" s="39"/>
      <c r="F153" s="38"/>
      <c r="G153" s="52">
        <f t="shared" si="21"/>
        <v>0</v>
      </c>
    </row>
    <row r="154" spans="1:7" s="74" customFormat="1" ht="88.8" customHeight="1">
      <c r="A154" s="47" t="s">
        <v>204</v>
      </c>
      <c r="B154" s="25" t="s">
        <v>207</v>
      </c>
      <c r="C154" s="38" t="s">
        <v>68</v>
      </c>
      <c r="D154" s="42">
        <v>24</v>
      </c>
      <c r="E154" s="39"/>
      <c r="F154" s="38"/>
      <c r="G154" s="52">
        <f t="shared" si="21"/>
        <v>0</v>
      </c>
    </row>
    <row r="155" spans="1:7" s="74" customFormat="1" ht="82.8">
      <c r="A155" s="47" t="s">
        <v>205</v>
      </c>
      <c r="B155" s="25" t="s">
        <v>211</v>
      </c>
      <c r="C155" s="38" t="s">
        <v>68</v>
      </c>
      <c r="D155" s="42">
        <v>167.59</v>
      </c>
      <c r="E155" s="39"/>
      <c r="F155" s="38"/>
      <c r="G155" s="52">
        <f t="shared" si="21"/>
        <v>0</v>
      </c>
    </row>
    <row r="156" spans="1:7" s="74" customFormat="1" ht="82.8">
      <c r="A156" s="47" t="s">
        <v>206</v>
      </c>
      <c r="B156" s="25" t="s">
        <v>210</v>
      </c>
      <c r="C156" s="38" t="s">
        <v>68</v>
      </c>
      <c r="D156" s="42">
        <v>163.36000000000001</v>
      </c>
      <c r="E156" s="39"/>
      <c r="F156" s="38"/>
      <c r="G156" s="52">
        <f t="shared" si="21"/>
        <v>0</v>
      </c>
    </row>
    <row r="157" spans="1:7" s="74" customFormat="1" ht="85.2" customHeight="1">
      <c r="A157" s="104" t="s">
        <v>257</v>
      </c>
      <c r="B157" s="89" t="s">
        <v>258</v>
      </c>
      <c r="C157" s="114" t="s">
        <v>259</v>
      </c>
      <c r="D157" s="42">
        <v>25.45</v>
      </c>
      <c r="E157" s="115"/>
      <c r="F157" s="38"/>
      <c r="G157" s="52">
        <f t="shared" si="21"/>
        <v>0</v>
      </c>
    </row>
    <row r="158" spans="1:7" s="74" customFormat="1" ht="55.2">
      <c r="A158" s="47" t="s">
        <v>212</v>
      </c>
      <c r="B158" s="25" t="s">
        <v>214</v>
      </c>
      <c r="C158" s="38" t="s">
        <v>36</v>
      </c>
      <c r="D158" s="42">
        <v>80.34</v>
      </c>
      <c r="E158" s="39"/>
      <c r="F158" s="38"/>
      <c r="G158" s="52">
        <f t="shared" si="21"/>
        <v>0</v>
      </c>
    </row>
    <row r="159" spans="1:7" s="74" customFormat="1" ht="55.2">
      <c r="A159" s="47" t="s">
        <v>213</v>
      </c>
      <c r="B159" s="25" t="s">
        <v>215</v>
      </c>
      <c r="C159" s="38" t="s">
        <v>60</v>
      </c>
      <c r="D159" s="42">
        <v>26.26</v>
      </c>
      <c r="E159" s="39"/>
      <c r="F159" s="38"/>
      <c r="G159" s="52">
        <f t="shared" si="21"/>
        <v>0</v>
      </c>
    </row>
    <row r="160" spans="1:7" s="74" customFormat="1" ht="69">
      <c r="A160" s="47" t="s">
        <v>255</v>
      </c>
      <c r="B160" s="25" t="s">
        <v>256</v>
      </c>
      <c r="C160" s="38" t="s">
        <v>36</v>
      </c>
      <c r="D160" s="42">
        <v>25.45</v>
      </c>
      <c r="E160" s="115"/>
      <c r="F160" s="38"/>
      <c r="G160" s="52">
        <f t="shared" si="21"/>
        <v>0</v>
      </c>
    </row>
    <row r="161" spans="1:9" s="74" customFormat="1" ht="99" customHeight="1">
      <c r="A161" s="47" t="s">
        <v>216</v>
      </c>
      <c r="B161" s="25" t="s">
        <v>217</v>
      </c>
      <c r="C161" s="38" t="s">
        <v>36</v>
      </c>
      <c r="D161" s="42">
        <v>110</v>
      </c>
      <c r="E161" s="39"/>
      <c r="F161" s="38"/>
      <c r="G161" s="52">
        <f t="shared" si="21"/>
        <v>0</v>
      </c>
    </row>
    <row r="162" spans="1:9" s="74" customFormat="1" ht="82.8">
      <c r="A162" s="47" t="s">
        <v>218</v>
      </c>
      <c r="B162" s="25" t="s">
        <v>221</v>
      </c>
      <c r="C162" s="38" t="s">
        <v>36</v>
      </c>
      <c r="D162" s="42">
        <v>18.3</v>
      </c>
      <c r="E162" s="39"/>
      <c r="F162" s="38"/>
      <c r="G162" s="52">
        <f t="shared" si="21"/>
        <v>0</v>
      </c>
    </row>
    <row r="163" spans="1:9" s="74" customFormat="1" ht="12" customHeight="1">
      <c r="A163" s="47"/>
      <c r="B163" s="71" t="s">
        <v>27</v>
      </c>
      <c r="C163" s="72"/>
      <c r="D163" s="69"/>
      <c r="E163" s="73"/>
      <c r="F163" s="72"/>
      <c r="G163" s="67">
        <f>SUM(G149:G162)</f>
        <v>0</v>
      </c>
    </row>
    <row r="164" spans="1:9" s="74" customFormat="1" ht="12" customHeight="1">
      <c r="A164" s="47"/>
      <c r="B164" s="25"/>
      <c r="C164" s="26"/>
      <c r="D164" s="41"/>
      <c r="E164" s="27"/>
      <c r="F164" s="26"/>
      <c r="G164" s="29"/>
    </row>
    <row r="165" spans="1:9" s="91" customFormat="1" ht="12" customHeight="1">
      <c r="A165" s="47" t="s">
        <v>6</v>
      </c>
      <c r="B165" s="71" t="s">
        <v>16</v>
      </c>
      <c r="C165" s="72"/>
      <c r="D165" s="69"/>
      <c r="E165" s="73"/>
      <c r="F165" s="72"/>
      <c r="G165" s="67">
        <f>G11+G29+G60+G146+G163</f>
        <v>0</v>
      </c>
      <c r="H165" s="74"/>
      <c r="I165" s="90"/>
    </row>
    <row r="166" spans="1:9" s="91" customFormat="1" ht="12" customHeight="1">
      <c r="A166" s="47"/>
      <c r="B166" s="71" t="s">
        <v>18</v>
      </c>
      <c r="C166" s="72"/>
      <c r="D166" s="69"/>
      <c r="E166" s="73"/>
      <c r="F166" s="72"/>
      <c r="G166" s="67">
        <f>G165*0.16</f>
        <v>0</v>
      </c>
      <c r="H166" s="74"/>
    </row>
    <row r="167" spans="1:9" s="91" customFormat="1" ht="12" customHeight="1">
      <c r="A167" s="47"/>
      <c r="B167" s="71" t="s">
        <v>17</v>
      </c>
      <c r="C167" s="72"/>
      <c r="D167" s="69"/>
      <c r="E167" s="73"/>
      <c r="F167" s="72"/>
      <c r="G167" s="67">
        <f>G165+G166</f>
        <v>0</v>
      </c>
      <c r="H167" s="74"/>
    </row>
    <row r="168" spans="1:9" s="91" customFormat="1" ht="12" customHeight="1" thickBot="1">
      <c r="A168" s="49"/>
      <c r="B168" s="78"/>
      <c r="C168" s="79"/>
      <c r="D168" s="80"/>
      <c r="E168" s="81"/>
      <c r="F168" s="79"/>
      <c r="G168" s="82"/>
      <c r="H168" s="74"/>
    </row>
    <row r="169" spans="1:9" s="74" customFormat="1" ht="12" customHeight="1" thickTop="1" thickBot="1">
      <c r="A169" s="75"/>
      <c r="B169" s="92"/>
      <c r="C169" s="76"/>
      <c r="D169" s="83"/>
      <c r="F169" s="84"/>
    </row>
    <row r="170" spans="1:9" s="74" customFormat="1" ht="12" customHeight="1" thickTop="1" thickBot="1">
      <c r="A170" s="148" t="s">
        <v>327</v>
      </c>
      <c r="B170" s="149"/>
      <c r="C170" s="149"/>
      <c r="D170" s="149"/>
      <c r="E170" s="149"/>
      <c r="F170" s="149"/>
      <c r="G170" s="150"/>
    </row>
    <row r="171" spans="1:9" s="74" customFormat="1" ht="14.4" thickTop="1">
      <c r="A171" s="75"/>
      <c r="B171" s="92"/>
      <c r="C171" s="76"/>
      <c r="D171" s="83"/>
      <c r="F171" s="84"/>
    </row>
    <row r="172" spans="1:9" s="74" customFormat="1" ht="39.6" customHeight="1">
      <c r="A172" s="144" t="s">
        <v>318</v>
      </c>
      <c r="B172" s="144"/>
      <c r="C172" s="144"/>
      <c r="D172" s="144"/>
      <c r="E172" s="144"/>
      <c r="F172" s="144"/>
      <c r="G172" s="144"/>
    </row>
    <row r="173" spans="1:9" s="74" customFormat="1" ht="12" customHeight="1">
      <c r="A173" s="131"/>
      <c r="B173" s="131"/>
      <c r="C173" s="131"/>
      <c r="D173" s="131"/>
      <c r="E173" s="131"/>
      <c r="F173" s="131"/>
      <c r="G173" s="131"/>
    </row>
    <row r="174" spans="1:9" s="74" customFormat="1" ht="13.8">
      <c r="A174" s="92" t="s">
        <v>324</v>
      </c>
      <c r="B174" s="92"/>
      <c r="C174" s="76"/>
      <c r="D174" s="83"/>
      <c r="F174" s="84"/>
      <c r="G174" s="85"/>
    </row>
    <row r="175" spans="1:9" s="74" customFormat="1" ht="13.8">
      <c r="A175" s="75"/>
      <c r="B175" s="92"/>
      <c r="C175" s="76"/>
      <c r="D175" s="83"/>
      <c r="F175" s="84"/>
      <c r="G175" s="77"/>
    </row>
    <row r="176" spans="1:9" s="74" customFormat="1" ht="13.8">
      <c r="A176" s="75"/>
      <c r="B176" s="92"/>
      <c r="C176" s="76"/>
      <c r="D176" s="83"/>
      <c r="F176" s="84"/>
      <c r="G176" s="77"/>
    </row>
    <row r="177" spans="1:7" s="74" customFormat="1" ht="13.8">
      <c r="A177" s="75"/>
      <c r="B177" s="92"/>
      <c r="C177" s="76"/>
      <c r="D177" s="83"/>
      <c r="F177" s="84"/>
      <c r="G177" s="77"/>
    </row>
    <row r="178" spans="1:7" s="74" customFormat="1" ht="13.8">
      <c r="A178" s="75"/>
      <c r="B178" s="92"/>
      <c r="C178" s="76"/>
      <c r="D178" s="83"/>
      <c r="F178" s="84"/>
      <c r="G178" s="77"/>
    </row>
    <row r="179" spans="1:7" s="74" customFormat="1" ht="13.8">
      <c r="A179" s="75"/>
      <c r="B179" s="92"/>
      <c r="C179" s="76"/>
      <c r="D179" s="83"/>
      <c r="F179" s="84"/>
      <c r="G179" s="77"/>
    </row>
    <row r="180" spans="1:7" s="74" customFormat="1" ht="13.8">
      <c r="A180" s="75"/>
      <c r="B180" s="92"/>
      <c r="C180" s="76"/>
      <c r="D180" s="83"/>
      <c r="F180" s="84"/>
    </row>
    <row r="181" spans="1:7" s="74" customFormat="1" ht="13.8">
      <c r="A181" s="75"/>
      <c r="B181" s="92"/>
      <c r="C181" s="76"/>
      <c r="D181" s="83"/>
      <c r="F181" s="84"/>
      <c r="G181" s="77"/>
    </row>
    <row r="182" spans="1:7" s="74" customFormat="1" ht="13.8">
      <c r="A182" s="75"/>
      <c r="B182" s="92"/>
      <c r="C182" s="76"/>
      <c r="D182" s="83"/>
      <c r="F182" s="84"/>
    </row>
    <row r="183" spans="1:7" s="74" customFormat="1" ht="13.8">
      <c r="A183" s="75"/>
      <c r="B183" s="92"/>
      <c r="C183" s="76"/>
      <c r="D183" s="83"/>
      <c r="F183" s="84"/>
    </row>
    <row r="184" spans="1:7" s="74" customFormat="1" ht="13.8">
      <c r="A184" s="75"/>
      <c r="B184" s="92"/>
      <c r="C184" s="76"/>
      <c r="D184" s="83"/>
      <c r="F184" s="84"/>
    </row>
    <row r="185" spans="1:7" s="74" customFormat="1" ht="13.8">
      <c r="A185" s="75"/>
      <c r="B185" s="92"/>
      <c r="C185" s="76"/>
      <c r="D185" s="83"/>
      <c r="F185" s="84"/>
    </row>
    <row r="186" spans="1:7" s="74" customFormat="1" ht="13.8">
      <c r="A186" s="93"/>
      <c r="B186" s="92"/>
      <c r="C186" s="84"/>
      <c r="D186" s="86"/>
      <c r="F186" s="84"/>
    </row>
    <row r="187" spans="1:7" s="74" customFormat="1" ht="13.8">
      <c r="A187" s="93"/>
      <c r="B187" s="92"/>
      <c r="C187" s="84"/>
      <c r="D187" s="86"/>
      <c r="F187" s="84"/>
    </row>
    <row r="188" spans="1:7" s="74" customFormat="1" ht="13.8">
      <c r="A188" s="93"/>
      <c r="B188" s="92"/>
      <c r="D188" s="86"/>
      <c r="F188" s="84"/>
    </row>
    <row r="189" spans="1:7" s="74" customFormat="1" ht="13.8">
      <c r="A189" s="93"/>
      <c r="B189" s="92"/>
      <c r="D189" s="86"/>
      <c r="F189" s="84"/>
    </row>
    <row r="190" spans="1:7" s="74" customFormat="1" ht="13.8">
      <c r="A190" s="93"/>
      <c r="B190" s="92"/>
      <c r="D190" s="86"/>
      <c r="F190" s="84"/>
    </row>
    <row r="191" spans="1:7" s="74" customFormat="1" ht="13.8">
      <c r="A191" s="93"/>
      <c r="B191" s="92"/>
      <c r="D191" s="86"/>
      <c r="F191" s="84"/>
    </row>
    <row r="192" spans="1:7" s="74" customFormat="1" ht="13.8">
      <c r="A192" s="93"/>
      <c r="B192" s="92"/>
      <c r="D192" s="86"/>
      <c r="F192" s="84"/>
    </row>
    <row r="193" spans="1:6" s="74" customFormat="1" ht="13.8">
      <c r="A193" s="93"/>
      <c r="B193" s="94"/>
      <c r="D193" s="86"/>
      <c r="F193" s="84"/>
    </row>
    <row r="194" spans="1:6" s="74" customFormat="1" ht="13.8">
      <c r="A194" s="93"/>
      <c r="B194" s="94"/>
      <c r="D194" s="86"/>
      <c r="F194" s="84"/>
    </row>
    <row r="195" spans="1:6" s="74" customFormat="1" ht="13.8">
      <c r="A195" s="93"/>
      <c r="B195" s="94"/>
      <c r="D195" s="86"/>
      <c r="F195" s="84"/>
    </row>
    <row r="196" spans="1:6" s="74" customFormat="1" ht="13.8">
      <c r="A196" s="93"/>
      <c r="B196" s="94"/>
      <c r="D196" s="86"/>
      <c r="F196" s="84"/>
    </row>
    <row r="197" spans="1:6">
      <c r="A197" s="50"/>
      <c r="B197" s="4"/>
    </row>
    <row r="198" spans="1:6">
      <c r="A198" s="50"/>
    </row>
  </sheetData>
  <mergeCells count="5">
    <mergeCell ref="A172:G172"/>
    <mergeCell ref="A2:G2"/>
    <mergeCell ref="A4:G4"/>
    <mergeCell ref="A1:G1"/>
    <mergeCell ref="A170:G170"/>
  </mergeCells>
  <phoneticPr fontId="25" type="noConversion"/>
  <printOptions horizontalCentered="1"/>
  <pageMargins left="0.70866141732283472" right="0.70866141732283472" top="1.5748031496062993" bottom="0.74803149606299213" header="0.59055118110236227" footer="0.31496062992125984"/>
  <pageSetup scale="60" orientation="portrait" horizontalDpi="300" verticalDpi="300" r:id="rId1"/>
  <headerFooter alignWithMargins="0">
    <oddHeader xml:space="preserve">&amp;L&amp;G&amp;C&amp;18UNIVERSIDAD DEL ISTMO  &amp;16   
  &amp;"Arial,Cursiva"&amp;9TEHUANTEPEC-IXTEPEC-JUCHITÁN
 &amp;"Arial,Normal"&amp;12 EO-920051985-N1-2023&amp;11 
"TERMINACIÒN DE UN EDIFICIO DE POSGRADO EN LA UNIVERSIDAD DEL ISTMO CAMPUS TEHUANTEPEC"                            </oddHeader>
  </headerFooter>
  <rowBreaks count="6" manualBreakCount="6">
    <brk id="16" max="7" man="1"/>
    <brk id="23" max="7" man="1"/>
    <brk id="37" max="7" man="1"/>
    <brk id="46" max="7" man="1"/>
    <brk id="73" max="7" man="1"/>
    <brk id="87" max="7"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PARTIDAS</vt:lpstr>
      <vt:lpstr>CATALOGO </vt:lpstr>
      <vt:lpstr>'CATALOGO '!Área_de_impresión</vt:lpstr>
      <vt:lpstr>PARTIDAS!Área_de_impresión</vt:lpstr>
      <vt:lpstr>'CATALOGO '!Títulos_a_imprimir</vt:lpstr>
    </vt:vector>
  </TitlesOfParts>
  <Company>OEM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FINAL</dc:creator>
  <cp:lastModifiedBy>Nelton Guzmán Martínez</cp:lastModifiedBy>
  <cp:lastPrinted>2023-08-04T18:13:51Z</cp:lastPrinted>
  <dcterms:created xsi:type="dcterms:W3CDTF">2007-05-21T21:41:52Z</dcterms:created>
  <dcterms:modified xsi:type="dcterms:W3CDTF">2023-08-04T18:56:05Z</dcterms:modified>
</cp:coreProperties>
</file>